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75" windowWidth="15195" windowHeight="7935" activeTab="0"/>
  </bookViews>
  <sheets>
    <sheet name="Information" sheetId="1" r:id="rId1"/>
    <sheet name="Load - unload" sheetId="2" r:id="rId2"/>
  </sheets>
  <definedNames/>
  <calcPr fullCalcOnLoad="1"/>
</workbook>
</file>

<file path=xl/sharedStrings.xml><?xml version="1.0" encoding="utf-8"?>
<sst xmlns="http://schemas.openxmlformats.org/spreadsheetml/2006/main" count="45" uniqueCount="45">
  <si>
    <t>Energy cost ($/kWh)</t>
  </si>
  <si>
    <t>per year</t>
  </si>
  <si>
    <t>Compressor kW</t>
  </si>
  <si>
    <t>kW</t>
  </si>
  <si>
    <t>Run 1</t>
  </si>
  <si>
    <t>Run 2</t>
  </si>
  <si>
    <t>Run 3</t>
  </si>
  <si>
    <t>Run 4</t>
  </si>
  <si>
    <t>Time Unloaded (seconds)</t>
  </si>
  <si>
    <t>Target leakage rate</t>
  </si>
  <si>
    <t xml:space="preserve">The mean leakage rate is </t>
  </si>
  <si>
    <t>of the generated compressed air.</t>
  </si>
  <si>
    <t>consumption.</t>
  </si>
  <si>
    <t>Efficiency 100%</t>
  </si>
  <si>
    <t>Efficiency 35%</t>
  </si>
  <si>
    <t>Rated power</t>
  </si>
  <si>
    <t>Select compressor type</t>
  </si>
  <si>
    <t>On-off</t>
  </si>
  <si>
    <t>Load-unload</t>
  </si>
  <si>
    <t xml:space="preserve">Compressor Air Leak Calculator </t>
  </si>
  <si>
    <t>Run 5</t>
  </si>
  <si>
    <t>Time Loaded (seconds)</t>
  </si>
  <si>
    <t>Select rated compressor power</t>
  </si>
  <si>
    <t>Record the load/unload running times</t>
  </si>
  <si>
    <r>
      <t xml:space="preserve">Ø </t>
    </r>
    <r>
      <rPr>
        <i/>
        <sz val="10"/>
        <rFont val="Arial"/>
        <family val="2"/>
      </rPr>
      <t>Choose a period when there is no demand for compressed air and shut down any air operated equipment.</t>
    </r>
    <r>
      <rPr>
        <i/>
        <sz val="10"/>
        <rFont val="Wingdings"/>
        <family val="0"/>
      </rPr>
      <t xml:space="preserve"> </t>
    </r>
  </si>
  <si>
    <r>
      <t xml:space="preserve">Ø </t>
    </r>
    <r>
      <rPr>
        <i/>
        <sz val="10"/>
        <rFont val="Arial"/>
        <family val="2"/>
      </rPr>
      <t>Record in the table below, over a number of cycles, the time the compressor is loaded and unloaded (or off) respectively.</t>
    </r>
  </si>
  <si>
    <t>Compressor Operating hours</t>
  </si>
  <si>
    <t>Estimated operating hours/week</t>
  </si>
  <si>
    <t>per kWh</t>
  </si>
  <si>
    <t>per week</t>
  </si>
  <si>
    <t>This simple test method is applicable to load-unload and on-off compressors (not variable speed compressors).</t>
  </si>
  <si>
    <r>
      <t xml:space="preserve">Ø </t>
    </r>
    <r>
      <rPr>
        <i/>
        <sz val="10"/>
        <rFont val="Arial"/>
        <family val="2"/>
      </rPr>
      <t>Leave isolating valves open.</t>
    </r>
  </si>
  <si>
    <r>
      <t xml:space="preserve">Ø </t>
    </r>
    <r>
      <rPr>
        <i/>
        <sz val="10"/>
        <rFont val="Arial"/>
        <family val="2"/>
      </rPr>
      <t>Start the compressor and allow it to come up to its operating pressure.  A small compressor (less than 10 kW) may turn off completely, while larger models will unload. The 'unload' state can usually be identified by a change in the sound of the compressor, or a drop in the displayed motor amps (where available).</t>
    </r>
  </si>
  <si>
    <t xml:space="preserve"> kWh/yr reduction in electricity </t>
  </si>
  <si>
    <t>The potential cost saving is</t>
  </si>
  <si>
    <t>The cost savings result from an estimated</t>
  </si>
  <si>
    <t>The calculator requires you to select the rated power of your compressor from a drop-down list (pick the closest to your compressor if the exact power rating is not listed).  This is used to calculate the drawn power at both full load and when unloaded.  It is assumed that the unload condition draws 35% of the rated (name-plate) power.</t>
  </si>
  <si>
    <t>The calculator asks you to select the type of compressor.  Compressors that turn-off when the pressure set-point is reached are generally smaller models (less than10 kW).  Most industrial compressors unload when they reach the target pressure, reducing the motor load to less than 40% of full load.</t>
  </si>
  <si>
    <t xml:space="preserve">The recording of the load-unload times needs to be done when there is no demands on the system - apart from system leaks.  By ensuring all air operated equipment is turned off, but leaving the full reticulation network operating (i.e. leave isolating valves open), the demand on the compressor is from leaks in the system.  The leak demand is estimated quite simply from the ratio of the time the compressor is on (responding to the system demand) to the total load-unload cycle time. </t>
  </si>
  <si>
    <t>Based on a target of 5% (of the system capacity) as system leaks, the potential value of reducing the leakage rate is calculated given weekly operating hours and a mean electricity cost.</t>
  </si>
  <si>
    <t xml:space="preserve">Although a simple tool, it does provide a useful means of monitoring system leaks and is best used regularly to monitor progress. </t>
  </si>
  <si>
    <t>Compressed air systems are present in practically all manufacturing sites and together account for an estimated 10% of industrial electricity consumption.  Although significant energy users, compressed air systems are often poor performers and offer signficant opportunity for improvement.  It is estimated that on average there is about a 30% improvement in energy efficiency available, of which the single biggest opportunity is from reducing air leaks.</t>
  </si>
  <si>
    <r>
      <t xml:space="preserve">System leaks can account for 30-50% of a compressed air system's installed capacity, and it is is not uncommon for a short-fall in system capacity due to leaks to be countered by spending capital to install new plant.  Fortunately the converse is also true - sites that have focused on addressing leaks within their compressed air systems have been able to reduce demand signficantly, in some cases to the point where capacity can be </t>
    </r>
    <r>
      <rPr>
        <i/>
        <sz val="10"/>
        <rFont val="Arial"/>
        <family val="2"/>
      </rPr>
      <t>decomissioned.</t>
    </r>
    <r>
      <rPr>
        <sz val="10"/>
        <rFont val="Arial"/>
        <family val="0"/>
      </rPr>
      <t xml:space="preserve"> </t>
    </r>
  </si>
  <si>
    <r>
      <t xml:space="preserve">The following calculator is a simple method of assessing the signficance of leaks within your compressed air system and is applicable to both on-off and load-unload type compressors. </t>
    </r>
    <r>
      <rPr>
        <sz val="10"/>
        <rFont val="Arial"/>
        <family val="2"/>
      </rPr>
      <t xml:space="preserve"> Do not </t>
    </r>
    <r>
      <rPr>
        <sz val="10"/>
        <rFont val="Arial"/>
        <family val="0"/>
      </rPr>
      <t>use this calculator if you have a variable speed compressor.</t>
    </r>
  </si>
  <si>
    <t>55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</si>
</sst>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quot;$&quot;#,##0.0000"/>
    <numFmt numFmtId="175" formatCode="&quot;$&quot;#,##0"/>
    <numFmt numFmtId="176" formatCode="0.000"/>
    <numFmt numFmtId="177" formatCode="0.0000"/>
    <numFmt numFmtId="178" formatCode="0.0%"/>
    <numFmt numFmtId="179" formatCode="&quot;$&quot;#,##0.000"/>
  </numFmts>
  <fonts count="31">
    <font>
      <sz val="10"/>
      <name val="Arial"/>
      <family val="0"/>
    </font>
    <font>
      <sz val="8"/>
      <name val="Arial"/>
      <family val="0"/>
    </font>
    <font>
      <sz val="8"/>
      <name val="Tahoma"/>
      <family val="2"/>
    </font>
    <font>
      <b/>
      <sz val="10"/>
      <name val="Arial"/>
      <family val="2"/>
    </font>
    <font>
      <sz val="10"/>
      <color indexed="22"/>
      <name val="Arial"/>
      <family val="0"/>
    </font>
    <font>
      <b/>
      <sz val="10"/>
      <color indexed="22"/>
      <name val="Arial"/>
      <family val="2"/>
    </font>
    <font>
      <sz val="10"/>
      <color indexed="8"/>
      <name val="Arial"/>
      <family val="0"/>
    </font>
    <font>
      <b/>
      <i/>
      <sz val="10"/>
      <name val="Arial"/>
      <family val="2"/>
    </font>
    <font>
      <u val="single"/>
      <sz val="10"/>
      <color indexed="12"/>
      <name val="Arial"/>
      <family val="0"/>
    </font>
    <font>
      <u val="single"/>
      <sz val="10"/>
      <color indexed="36"/>
      <name val="Arial"/>
      <family val="0"/>
    </font>
    <font>
      <b/>
      <i/>
      <sz val="14"/>
      <name val="Arial"/>
      <family val="2"/>
    </font>
    <font>
      <sz val="14"/>
      <name val="Arial"/>
      <family val="2"/>
    </font>
    <font>
      <b/>
      <sz val="10"/>
      <color indexed="8"/>
      <name val="Arial"/>
      <family val="2"/>
    </font>
    <font>
      <b/>
      <i/>
      <sz val="10"/>
      <color indexed="9"/>
      <name val="Arial"/>
      <family val="2"/>
    </font>
    <font>
      <b/>
      <u val="single"/>
      <sz val="10"/>
      <color indexed="8"/>
      <name val="Arial"/>
      <family val="2"/>
    </font>
    <font>
      <i/>
      <sz val="10"/>
      <name val="Arial"/>
      <family val="2"/>
    </font>
    <font>
      <b/>
      <i/>
      <sz val="14"/>
      <color indexed="8"/>
      <name val="Arial"/>
      <family val="2"/>
    </font>
    <font>
      <sz val="14"/>
      <color indexed="8"/>
      <name val="Arial"/>
      <family val="2"/>
    </font>
    <font>
      <u val="single"/>
      <sz val="10"/>
      <name val="Arial"/>
      <family val="0"/>
    </font>
    <font>
      <b/>
      <i/>
      <sz val="10"/>
      <color indexed="8"/>
      <name val="Arial"/>
      <family val="2"/>
    </font>
    <font>
      <sz val="10"/>
      <color indexed="9"/>
      <name val="Arial"/>
      <family val="2"/>
    </font>
    <font>
      <u val="single"/>
      <sz val="10"/>
      <color indexed="8"/>
      <name val="Arial"/>
      <family val="2"/>
    </font>
    <font>
      <i/>
      <sz val="14"/>
      <name val="Wingdings"/>
      <family val="0"/>
    </font>
    <font>
      <i/>
      <sz val="10"/>
      <name val="Wingdings"/>
      <family val="0"/>
    </font>
    <font>
      <sz val="11"/>
      <name val="Arial"/>
      <family val="2"/>
    </font>
    <font>
      <i/>
      <sz val="11"/>
      <name val="Arial"/>
      <family val="2"/>
    </font>
    <font>
      <i/>
      <sz val="11"/>
      <color indexed="12"/>
      <name val="Arial"/>
      <family val="2"/>
    </font>
    <font>
      <i/>
      <u val="single"/>
      <sz val="10"/>
      <name val="Arial"/>
      <family val="0"/>
    </font>
    <font>
      <b/>
      <sz val="12"/>
      <name val="Arial"/>
      <family val="0"/>
    </font>
    <font>
      <b/>
      <sz val="12"/>
      <color indexed="9"/>
      <name val="Arial"/>
      <family val="0"/>
    </font>
    <font>
      <b/>
      <sz val="10"/>
      <color indexed="9"/>
      <name val="Arial"/>
      <family val="0"/>
    </font>
  </fonts>
  <fills count="3">
    <fill>
      <patternFill/>
    </fill>
    <fill>
      <patternFill patternType="gray125"/>
    </fill>
    <fill>
      <patternFill patternType="solid">
        <fgColor indexed="43"/>
        <bgColor indexed="64"/>
      </patternFill>
    </fill>
  </fills>
  <borders count="17">
    <border>
      <left/>
      <right/>
      <top/>
      <bottom/>
      <diagonal/>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color indexed="63"/>
      </top>
      <bottom style="double"/>
    </border>
    <border>
      <left>
        <color indexed="63"/>
      </left>
      <right style="double"/>
      <top style="double"/>
      <bottom style="double"/>
    </border>
    <border>
      <left>
        <color indexed="63"/>
      </left>
      <right style="double"/>
      <top style="double"/>
      <bottom style="thin"/>
    </border>
    <border>
      <left>
        <color indexed="63"/>
      </left>
      <right style="double"/>
      <top style="thin"/>
      <bottom style="thin"/>
    </border>
    <border>
      <left>
        <color indexed="63"/>
      </left>
      <right style="double"/>
      <top>
        <color indexed="63"/>
      </top>
      <bottom style="double"/>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6" fillId="0" borderId="0" xfId="0" applyFont="1" applyAlignment="1">
      <alignment/>
    </xf>
    <xf numFmtId="0" fontId="4" fillId="0" borderId="0" xfId="0" applyFont="1" applyAlignment="1">
      <alignment horizontal="center"/>
    </xf>
    <xf numFmtId="0" fontId="0" fillId="0" borderId="0" xfId="0" applyAlignment="1">
      <alignment wrapText="1"/>
    </xf>
    <xf numFmtId="0" fontId="0" fillId="0" borderId="0" xfId="0" applyAlignment="1">
      <alignment vertical="top"/>
    </xf>
    <xf numFmtId="0" fontId="0" fillId="0" borderId="0" xfId="0" applyAlignment="1">
      <alignment horizontal="center"/>
    </xf>
    <xf numFmtId="0" fontId="0" fillId="0" borderId="0" xfId="0" applyFill="1" applyAlignment="1">
      <alignment/>
    </xf>
    <xf numFmtId="0" fontId="4" fillId="0" borderId="0" xfId="0" applyFont="1" applyFill="1" applyAlignment="1">
      <alignment/>
    </xf>
    <xf numFmtId="0" fontId="0" fillId="0" borderId="0" xfId="0" applyAlignment="1">
      <alignment vertical="top" wrapText="1"/>
    </xf>
    <xf numFmtId="0" fontId="6" fillId="0" borderId="0" xfId="0" applyFont="1" applyFill="1" applyAlignment="1">
      <alignment/>
    </xf>
    <xf numFmtId="178" fontId="6" fillId="0" borderId="0" xfId="0" applyNumberFormat="1" applyFont="1" applyFill="1" applyAlignment="1">
      <alignment/>
    </xf>
    <xf numFmtId="0" fontId="13" fillId="0" borderId="0" xfId="0" applyFont="1" applyFill="1" applyAlignment="1">
      <alignment/>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3" fillId="0" borderId="0" xfId="0" applyFont="1" applyAlignment="1">
      <alignment horizontal="center"/>
    </xf>
    <xf numFmtId="0" fontId="7" fillId="0" borderId="0" xfId="0" applyFont="1" applyAlignment="1">
      <alignment horizontal="center" vertical="top"/>
    </xf>
    <xf numFmtId="0" fontId="6" fillId="0" borderId="0" xfId="0" applyFont="1" applyFill="1" applyBorder="1" applyAlignment="1">
      <alignment horizontal="center"/>
    </xf>
    <xf numFmtId="3" fontId="0" fillId="0" borderId="0" xfId="0" applyNumberFormat="1" applyAlignment="1" quotePrefix="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Alignment="1">
      <alignment/>
    </xf>
    <xf numFmtId="0" fontId="6" fillId="0" borderId="0" xfId="0" applyFont="1" applyFill="1" applyBorder="1" applyAlignment="1">
      <alignment/>
    </xf>
    <xf numFmtId="0" fontId="13" fillId="0" borderId="0" xfId="0" applyFont="1" applyFill="1" applyBorder="1" applyAlignment="1">
      <alignment/>
    </xf>
    <xf numFmtId="0" fontId="19" fillId="0" borderId="0" xfId="0" applyFont="1" applyFill="1" applyBorder="1" applyAlignment="1">
      <alignment/>
    </xf>
    <xf numFmtId="0" fontId="3" fillId="0" borderId="0" xfId="0" applyFont="1" applyFill="1" applyAlignment="1">
      <alignment/>
    </xf>
    <xf numFmtId="0" fontId="7" fillId="0" borderId="0" xfId="0" applyFont="1" applyAlignment="1">
      <alignment vertical="top"/>
    </xf>
    <xf numFmtId="0" fontId="21" fillId="0" borderId="0" xfId="0" applyFont="1" applyFill="1" applyBorder="1" applyAlignment="1">
      <alignment/>
    </xf>
    <xf numFmtId="0" fontId="0" fillId="0" borderId="0" xfId="0" applyBorder="1" applyAlignment="1">
      <alignment horizontal="center" vertical="center" wrapText="1"/>
    </xf>
    <xf numFmtId="0" fontId="0" fillId="0" borderId="0" xfId="0" applyFill="1" applyBorder="1" applyAlignment="1" applyProtection="1">
      <alignment horizontal="center"/>
      <protection locked="0"/>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0" fillId="0" borderId="0" xfId="0" applyFill="1" applyBorder="1" applyAlignment="1">
      <alignment vertical="top" wrapText="1"/>
    </xf>
    <xf numFmtId="0" fontId="0" fillId="0" borderId="0" xfId="0" applyFill="1" applyBorder="1" applyAlignment="1">
      <alignment vertical="top"/>
    </xf>
    <xf numFmtId="0" fontId="4"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Alignment="1">
      <alignment horizontal="justify"/>
    </xf>
    <xf numFmtId="9" fontId="4" fillId="0" borderId="0" xfId="0" applyNumberFormat="1" applyFont="1" applyFill="1" applyAlignment="1" quotePrefix="1">
      <alignment horizontal="center"/>
    </xf>
    <xf numFmtId="0" fontId="7" fillId="0" borderId="0" xfId="0" applyFont="1" applyFill="1" applyBorder="1" applyAlignment="1">
      <alignment/>
    </xf>
    <xf numFmtId="0" fontId="14" fillId="0" borderId="0" xfId="0"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24" fillId="0" borderId="0" xfId="0" applyFont="1" applyAlignment="1">
      <alignment/>
    </xf>
    <xf numFmtId="0" fontId="25" fillId="0" borderId="0" xfId="0" applyFont="1" applyFill="1" applyBorder="1" applyAlignment="1">
      <alignment/>
    </xf>
    <xf numFmtId="178" fontId="26" fillId="0" borderId="0" xfId="0" applyNumberFormat="1" applyFont="1" applyFill="1" applyBorder="1" applyAlignment="1">
      <alignment horizontal="center"/>
    </xf>
    <xf numFmtId="0" fontId="0" fillId="0" borderId="0" xfId="0" applyFont="1" applyFill="1" applyBorder="1" applyAlignment="1">
      <alignment/>
    </xf>
    <xf numFmtId="174" fontId="0" fillId="0" borderId="0" xfId="0" applyNumberFormat="1" applyFont="1" applyFill="1" applyBorder="1" applyAlignment="1" applyProtection="1">
      <alignment horizontal="center"/>
      <protection locked="0"/>
    </xf>
    <xf numFmtId="0" fontId="13" fillId="0" borderId="0" xfId="0" applyFont="1" applyFill="1" applyBorder="1" applyAlignment="1">
      <alignment/>
    </xf>
    <xf numFmtId="0" fontId="0"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175" fontId="29" fillId="0" borderId="0" xfId="0" applyNumberFormat="1" applyFont="1" applyFill="1" applyBorder="1" applyAlignment="1">
      <alignment horizontal="center"/>
    </xf>
    <xf numFmtId="3" fontId="0" fillId="0" borderId="0" xfId="0" applyNumberFormat="1" applyFont="1" applyFill="1" applyBorder="1" applyAlignment="1" quotePrefix="1">
      <alignment horizontal="center"/>
    </xf>
    <xf numFmtId="175" fontId="26" fillId="0" borderId="0" xfId="0" applyNumberFormat="1" applyFont="1" applyFill="1" applyBorder="1" applyAlignment="1">
      <alignment horizontal="center"/>
    </xf>
    <xf numFmtId="0" fontId="7" fillId="2" borderId="4"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24"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vertical="top" wrapText="1"/>
    </xf>
    <xf numFmtId="0" fontId="10" fillId="0" borderId="0" xfId="0" applyFont="1" applyFill="1" applyBorder="1" applyAlignment="1">
      <alignment/>
    </xf>
    <xf numFmtId="0" fontId="11" fillId="0" borderId="0" xfId="0" applyFont="1" applyFill="1" applyBorder="1" applyAlignment="1">
      <alignment/>
    </xf>
    <xf numFmtId="0" fontId="6" fillId="0" borderId="0" xfId="0" applyFont="1" applyBorder="1" applyAlignment="1">
      <alignment/>
    </xf>
    <xf numFmtId="0" fontId="0" fillId="2" borderId="0" xfId="0" applyFill="1" applyBorder="1" applyAlignment="1" applyProtection="1">
      <alignment horizontal="center"/>
      <protection locked="0"/>
    </xf>
    <xf numFmtId="179" fontId="0" fillId="2" borderId="0" xfId="0" applyNumberFormat="1" applyFill="1" applyBorder="1" applyAlignment="1" applyProtection="1">
      <alignment horizontal="center"/>
      <protection locked="0"/>
    </xf>
    <xf numFmtId="0" fontId="25" fillId="0" borderId="0" xfId="0" applyFont="1" applyBorder="1" applyAlignment="1">
      <alignment/>
    </xf>
    <xf numFmtId="3" fontId="26" fillId="0" borderId="0" xfId="0" applyNumberFormat="1" applyFont="1" applyBorder="1" applyAlignment="1" quotePrefix="1">
      <alignment horizontal="center"/>
    </xf>
    <xf numFmtId="0" fontId="25" fillId="0" borderId="0" xfId="0" applyFont="1" applyBorder="1" applyAlignment="1">
      <alignment/>
    </xf>
    <xf numFmtId="0" fontId="18" fillId="0" borderId="0" xfId="0" applyFont="1" applyBorder="1" applyAlignment="1">
      <alignment/>
    </xf>
    <xf numFmtId="0" fontId="0" fillId="0" borderId="0" xfId="0" applyBorder="1" applyAlignment="1">
      <alignment horizontal="left" vertical="center" indent="3"/>
    </xf>
    <xf numFmtId="0" fontId="0" fillId="0" borderId="0" xfId="0" applyBorder="1" applyAlignment="1">
      <alignment horizontal="left" vertical="center"/>
    </xf>
    <xf numFmtId="0" fontId="7" fillId="0" borderId="0" xfId="0" applyFont="1" applyBorder="1" applyAlignment="1">
      <alignment/>
    </xf>
    <xf numFmtId="0" fontId="20" fillId="0" borderId="0" xfId="0" applyFont="1" applyFill="1" applyBorder="1" applyAlignment="1">
      <alignment/>
    </xf>
    <xf numFmtId="9" fontId="20" fillId="0" borderId="0" xfId="0" applyNumberFormat="1" applyFont="1" applyBorder="1" applyAlignment="1" quotePrefix="1">
      <alignment horizontal="center"/>
    </xf>
    <xf numFmtId="0" fontId="0" fillId="0" borderId="9" xfId="0" applyBorder="1" applyAlignment="1">
      <alignment/>
    </xf>
    <xf numFmtId="0" fontId="16" fillId="0" borderId="10" xfId="0" applyFont="1" applyFill="1" applyBorder="1" applyAlignment="1">
      <alignment/>
    </xf>
    <xf numFmtId="0" fontId="17" fillId="0" borderId="1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2" xfId="0" applyBorder="1" applyAlignment="1">
      <alignment/>
    </xf>
    <xf numFmtId="0" fontId="0" fillId="0" borderId="13" xfId="0" applyBorder="1" applyAlignment="1">
      <alignment/>
    </xf>
    <xf numFmtId="0" fontId="15" fillId="0" borderId="13" xfId="0" applyFont="1" applyBorder="1" applyAlignment="1">
      <alignment/>
    </xf>
    <xf numFmtId="0" fontId="0" fillId="0" borderId="13" xfId="0" applyBorder="1" applyAlignment="1">
      <alignment vertical="top" wrapText="1"/>
    </xf>
    <xf numFmtId="0" fontId="6" fillId="0" borderId="13" xfId="0" applyFont="1" applyBorder="1" applyAlignment="1">
      <alignment/>
    </xf>
    <xf numFmtId="0" fontId="0" fillId="0" borderId="12" xfId="0" applyFill="1" applyBorder="1" applyAlignment="1">
      <alignment/>
    </xf>
    <xf numFmtId="0" fontId="0" fillId="0" borderId="13" xfId="0" applyFill="1" applyBorder="1" applyAlignment="1">
      <alignment/>
    </xf>
    <xf numFmtId="0" fontId="19" fillId="0" borderId="13" xfId="0" applyFont="1" applyFill="1" applyBorder="1" applyAlignment="1">
      <alignment/>
    </xf>
    <xf numFmtId="0" fontId="6" fillId="0" borderId="13" xfId="0" applyFont="1" applyFill="1" applyBorder="1" applyAlignment="1">
      <alignment/>
    </xf>
    <xf numFmtId="178" fontId="6" fillId="0" borderId="13" xfId="0" applyNumberFormat="1" applyFont="1" applyFill="1" applyBorder="1" applyAlignment="1">
      <alignment/>
    </xf>
    <xf numFmtId="0" fontId="13" fillId="0" borderId="13" xfId="0" applyFont="1" applyFill="1" applyBorder="1" applyAlignment="1">
      <alignment/>
    </xf>
    <xf numFmtId="0" fontId="25" fillId="0" borderId="13" xfId="0" applyFont="1" applyBorder="1" applyAlignment="1">
      <alignment/>
    </xf>
    <xf numFmtId="0" fontId="25" fillId="0" borderId="13" xfId="0" applyFont="1" applyBorder="1" applyAlignment="1">
      <alignment/>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20" fillId="0" borderId="0" xfId="0" applyFont="1" applyFill="1" applyAlignment="1">
      <alignment/>
    </xf>
    <xf numFmtId="0" fontId="20" fillId="0" borderId="0" xfId="0" applyFont="1" applyAlignment="1">
      <alignment/>
    </xf>
    <xf numFmtId="0" fontId="20" fillId="0" borderId="0" xfId="0" applyFont="1" applyAlignment="1" applyProtection="1">
      <alignment/>
      <protection locked="0"/>
    </xf>
    <xf numFmtId="0" fontId="20" fillId="0" borderId="0" xfId="0" applyNumberFormat="1" applyFont="1" applyFill="1" applyAlignment="1" applyProtection="1">
      <alignment horizontal="center"/>
      <protection locked="0"/>
    </xf>
    <xf numFmtId="0" fontId="30" fillId="0" borderId="0" xfId="0" applyFont="1" applyAlignment="1">
      <alignment horizontal="center"/>
    </xf>
    <xf numFmtId="0" fontId="30" fillId="0" borderId="0" xfId="0" applyFont="1" applyFill="1" applyBorder="1" applyAlignment="1">
      <alignment horizontal="center"/>
    </xf>
    <xf numFmtId="172" fontId="20" fillId="0" borderId="0" xfId="0" applyNumberFormat="1" applyFont="1" applyAlignment="1">
      <alignment horizontal="center"/>
    </xf>
    <xf numFmtId="178" fontId="20" fillId="0" borderId="0" xfId="0" applyNumberFormat="1" applyFont="1" applyAlignment="1">
      <alignment horizontal="center"/>
    </xf>
    <xf numFmtId="172" fontId="20" fillId="0" borderId="0" xfId="0" applyNumberFormat="1" applyFont="1" applyFill="1" applyAlignment="1">
      <alignment horizontal="center"/>
    </xf>
    <xf numFmtId="0" fontId="0" fillId="0" borderId="0" xfId="0" applyAlignment="1">
      <alignment wrapText="1"/>
    </xf>
    <xf numFmtId="0" fontId="0" fillId="0" borderId="0" xfId="0" applyAlignment="1">
      <alignment horizontal="justify" vertical="top" wrapText="1"/>
    </xf>
    <xf numFmtId="0" fontId="13" fillId="0" borderId="0" xfId="0" applyFont="1" applyFill="1" applyBorder="1" applyAlignment="1">
      <alignment horizontal="center"/>
    </xf>
    <xf numFmtId="0" fontId="20" fillId="0" borderId="0" xfId="0" applyFont="1" applyBorder="1" applyAlignment="1">
      <alignment horizontal="center"/>
    </xf>
    <xf numFmtId="0" fontId="22" fillId="0" borderId="0" xfId="0" applyFont="1" applyBorder="1" applyAlignment="1">
      <alignment horizontal="left" vertical="center" wrapText="1"/>
    </xf>
    <xf numFmtId="0" fontId="15" fillId="0" borderId="0" xfId="0" applyFont="1" applyBorder="1" applyAlignment="1">
      <alignment wrapText="1"/>
    </xf>
    <xf numFmtId="0" fontId="15" fillId="0" borderId="13"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C0C0C0"/>
      </font>
      <border/>
    </dxf>
    <dxf>
      <font>
        <color rgb="FF000000"/>
      </font>
      <border/>
    </dxf>
    <dxf>
      <font>
        <color rgb="FFC0C0C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10</xdr:col>
      <xdr:colOff>19050</xdr:colOff>
      <xdr:row>8</xdr:row>
      <xdr:rowOff>85725</xdr:rowOff>
    </xdr:to>
    <xdr:pic>
      <xdr:nvPicPr>
        <xdr:cNvPr id="1" name="Picture 2"/>
        <xdr:cNvPicPr preferRelativeResize="1">
          <a:picLocks noChangeAspect="1"/>
        </xdr:cNvPicPr>
      </xdr:nvPicPr>
      <xdr:blipFill>
        <a:blip r:embed="rId1"/>
        <a:stretch>
          <a:fillRect/>
        </a:stretch>
      </xdr:blipFill>
      <xdr:spPr>
        <a:xfrm>
          <a:off x="609600" y="123825"/>
          <a:ext cx="55054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21</xdr:row>
      <xdr:rowOff>142875</xdr:rowOff>
    </xdr:from>
    <xdr:to>
      <xdr:col>3</xdr:col>
      <xdr:colOff>809625</xdr:colOff>
      <xdr:row>23</xdr:row>
      <xdr:rowOff>0</xdr:rowOff>
    </xdr:to>
    <xdr:pic>
      <xdr:nvPicPr>
        <xdr:cNvPr id="1" name="ComboBox1"/>
        <xdr:cNvPicPr preferRelativeResize="1">
          <a:picLocks noChangeAspect="1"/>
        </xdr:cNvPicPr>
      </xdr:nvPicPr>
      <xdr:blipFill>
        <a:blip r:embed="rId1"/>
        <a:stretch>
          <a:fillRect/>
        </a:stretch>
      </xdr:blipFill>
      <xdr:spPr>
        <a:xfrm>
          <a:off x="3133725" y="5543550"/>
          <a:ext cx="657225" cy="219075"/>
        </a:xfrm>
        <a:prstGeom prst="rect">
          <a:avLst/>
        </a:prstGeom>
        <a:noFill/>
        <a:ln w="9525" cmpd="sng">
          <a:noFill/>
        </a:ln>
      </xdr:spPr>
    </xdr:pic>
    <xdr:clientData fLocksWithSheet="0"/>
  </xdr:twoCellAnchor>
  <xdr:twoCellAnchor>
    <xdr:from>
      <xdr:col>1</xdr:col>
      <xdr:colOff>0</xdr:colOff>
      <xdr:row>1</xdr:row>
      <xdr:rowOff>0</xdr:rowOff>
    </xdr:from>
    <xdr:to>
      <xdr:col>6</xdr:col>
      <xdr:colOff>19050</xdr:colOff>
      <xdr:row>7</xdr:row>
      <xdr:rowOff>47625</xdr:rowOff>
    </xdr:to>
    <xdr:pic>
      <xdr:nvPicPr>
        <xdr:cNvPr id="2" name="Picture 32"/>
        <xdr:cNvPicPr preferRelativeResize="1">
          <a:picLocks noChangeAspect="1"/>
        </xdr:cNvPicPr>
      </xdr:nvPicPr>
      <xdr:blipFill>
        <a:blip r:embed="rId2"/>
        <a:stretch>
          <a:fillRect/>
        </a:stretch>
      </xdr:blipFill>
      <xdr:spPr>
        <a:xfrm>
          <a:off x="609600" y="161925"/>
          <a:ext cx="50292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0:J27"/>
  <sheetViews>
    <sheetView showGridLines="0" showRowColHeaders="0" showZeros="0" tabSelected="1" workbookViewId="0" topLeftCell="A1">
      <selection activeCell="K9" sqref="K9"/>
    </sheetView>
  </sheetViews>
  <sheetFormatPr defaultColWidth="9.140625" defaultRowHeight="12.75" zeroHeight="1"/>
  <cols>
    <col min="12" max="16384" width="0" style="0" hidden="1" customWidth="1"/>
  </cols>
  <sheetData>
    <row r="1" ht="12.75"/>
    <row r="2" ht="12.75"/>
    <row r="3" ht="12.75"/>
    <row r="4" ht="12.75"/>
    <row r="5" ht="12.75"/>
    <row r="6" ht="12.75"/>
    <row r="7" ht="12.75"/>
    <row r="8" ht="12.75"/>
    <row r="9" ht="12.75"/>
    <row r="10" spans="2:10" ht="69" customHeight="1">
      <c r="B10" s="119" t="s">
        <v>41</v>
      </c>
      <c r="C10" s="119"/>
      <c r="D10" s="119"/>
      <c r="E10" s="119"/>
      <c r="F10" s="119"/>
      <c r="G10" s="119"/>
      <c r="H10" s="119"/>
      <c r="I10" s="119"/>
      <c r="J10" s="119"/>
    </row>
    <row r="11" spans="2:10" ht="69.75" customHeight="1">
      <c r="B11" s="119" t="s">
        <v>42</v>
      </c>
      <c r="C11" s="119"/>
      <c r="D11" s="119"/>
      <c r="E11" s="119"/>
      <c r="F11" s="119"/>
      <c r="G11" s="119"/>
      <c r="H11" s="119"/>
      <c r="I11" s="119"/>
      <c r="J11" s="119"/>
    </row>
    <row r="12" spans="2:10" ht="43.5" customHeight="1">
      <c r="B12" s="119" t="s">
        <v>43</v>
      </c>
      <c r="C12" s="119"/>
      <c r="D12" s="119"/>
      <c r="E12" s="119"/>
      <c r="F12" s="119"/>
      <c r="G12" s="119"/>
      <c r="H12" s="119"/>
      <c r="I12" s="119"/>
      <c r="J12" s="119"/>
    </row>
    <row r="13" spans="2:10" ht="57.75" customHeight="1">
      <c r="B13" s="119" t="s">
        <v>37</v>
      </c>
      <c r="C13" s="119"/>
      <c r="D13" s="119"/>
      <c r="E13" s="119"/>
      <c r="F13" s="119"/>
      <c r="G13" s="119"/>
      <c r="H13" s="119"/>
      <c r="I13" s="119"/>
      <c r="J13" s="119"/>
    </row>
    <row r="14" spans="2:10" ht="54.75" customHeight="1">
      <c r="B14" s="119" t="s">
        <v>36</v>
      </c>
      <c r="C14" s="119"/>
      <c r="D14" s="119"/>
      <c r="E14" s="119"/>
      <c r="F14" s="119"/>
      <c r="G14" s="119"/>
      <c r="H14" s="119"/>
      <c r="I14" s="119"/>
      <c r="J14" s="119"/>
    </row>
    <row r="15" spans="2:10" ht="72" customHeight="1">
      <c r="B15" s="119" t="s">
        <v>38</v>
      </c>
      <c r="C15" s="119"/>
      <c r="D15" s="119"/>
      <c r="E15" s="119"/>
      <c r="F15" s="119"/>
      <c r="G15" s="119"/>
      <c r="H15" s="119"/>
      <c r="I15" s="119"/>
      <c r="J15" s="119"/>
    </row>
    <row r="16" spans="2:10" ht="27.75" customHeight="1">
      <c r="B16" s="119" t="s">
        <v>39</v>
      </c>
      <c r="C16" s="119"/>
      <c r="D16" s="119"/>
      <c r="E16" s="119"/>
      <c r="F16" s="119"/>
      <c r="G16" s="119"/>
      <c r="H16" s="119"/>
      <c r="I16" s="119"/>
      <c r="J16" s="119"/>
    </row>
    <row r="17" spans="2:10" ht="12.75">
      <c r="B17" s="119"/>
      <c r="C17" s="119"/>
      <c r="D17" s="119"/>
      <c r="E17" s="119"/>
      <c r="F17" s="119"/>
      <c r="G17" s="119"/>
      <c r="H17" s="119"/>
      <c r="I17" s="119"/>
      <c r="J17" s="119"/>
    </row>
    <row r="18" spans="2:10" ht="26.25" customHeight="1">
      <c r="B18" s="119" t="s">
        <v>40</v>
      </c>
      <c r="C18" s="119"/>
      <c r="D18" s="119"/>
      <c r="E18" s="119"/>
      <c r="F18" s="119"/>
      <c r="G18" s="119"/>
      <c r="H18" s="119"/>
      <c r="I18" s="119"/>
      <c r="J18" s="119"/>
    </row>
    <row r="19" spans="2:10" ht="12.75">
      <c r="B19" s="118"/>
      <c r="C19" s="118"/>
      <c r="D19" s="118"/>
      <c r="E19" s="118"/>
      <c r="F19" s="118"/>
      <c r="G19" s="118"/>
      <c r="H19" s="118"/>
      <c r="I19" s="118"/>
      <c r="J19" s="118"/>
    </row>
    <row r="20" spans="2:10" ht="12.75" hidden="1">
      <c r="B20" s="118"/>
      <c r="C20" s="118"/>
      <c r="D20" s="118"/>
      <c r="E20" s="118"/>
      <c r="F20" s="118"/>
      <c r="G20" s="118"/>
      <c r="H20" s="118"/>
      <c r="I20" s="118"/>
      <c r="J20" s="118"/>
    </row>
    <row r="21" spans="2:10" ht="12.75" hidden="1">
      <c r="B21" s="118"/>
      <c r="C21" s="118"/>
      <c r="D21" s="118"/>
      <c r="E21" s="118"/>
      <c r="F21" s="118"/>
      <c r="G21" s="118"/>
      <c r="H21" s="118"/>
      <c r="I21" s="118"/>
      <c r="J21" s="118"/>
    </row>
    <row r="22" spans="2:10" ht="12.75" hidden="1">
      <c r="B22" s="118"/>
      <c r="C22" s="118"/>
      <c r="D22" s="118"/>
      <c r="E22" s="118"/>
      <c r="F22" s="118"/>
      <c r="G22" s="118"/>
      <c r="H22" s="118"/>
      <c r="I22" s="118"/>
      <c r="J22" s="118"/>
    </row>
    <row r="23" spans="2:10" ht="12.75" hidden="1">
      <c r="B23" s="118"/>
      <c r="C23" s="118"/>
      <c r="D23" s="118"/>
      <c r="E23" s="118"/>
      <c r="F23" s="118"/>
      <c r="G23" s="118"/>
      <c r="H23" s="118"/>
      <c r="I23" s="118"/>
      <c r="J23" s="118"/>
    </row>
    <row r="24" spans="2:10" ht="12.75" hidden="1">
      <c r="B24" s="118"/>
      <c r="C24" s="118"/>
      <c r="D24" s="118"/>
      <c r="E24" s="118"/>
      <c r="F24" s="118"/>
      <c r="G24" s="118"/>
      <c r="H24" s="118"/>
      <c r="I24" s="118"/>
      <c r="J24" s="118"/>
    </row>
    <row r="25" spans="2:10" ht="12.75" hidden="1">
      <c r="B25" s="118"/>
      <c r="C25" s="118"/>
      <c r="D25" s="118"/>
      <c r="E25" s="118"/>
      <c r="F25" s="118"/>
      <c r="G25" s="118"/>
      <c r="H25" s="118"/>
      <c r="I25" s="118"/>
      <c r="J25" s="118"/>
    </row>
    <row r="26" spans="2:10" ht="12.75" hidden="1">
      <c r="B26" s="118"/>
      <c r="C26" s="118"/>
      <c r="D26" s="118"/>
      <c r="E26" s="118"/>
      <c r="F26" s="118"/>
      <c r="G26" s="118"/>
      <c r="H26" s="118"/>
      <c r="I26" s="118"/>
      <c r="J26" s="118"/>
    </row>
    <row r="27" spans="2:10" ht="12.75" hidden="1">
      <c r="B27" s="118"/>
      <c r="C27" s="118"/>
      <c r="D27" s="118"/>
      <c r="E27" s="118"/>
      <c r="F27" s="118"/>
      <c r="G27" s="118"/>
      <c r="H27" s="118"/>
      <c r="I27" s="118"/>
      <c r="J27" s="118"/>
    </row>
    <row r="28" ht="12.75"/>
    <row r="29" ht="12.75"/>
    <row r="30" ht="12.75"/>
    <row r="31" ht="12.75"/>
  </sheetData>
  <sheetProtection password="CCFE" sheet="1" objects="1" scenarios="1" selectLockedCells="1"/>
  <mergeCells count="18">
    <mergeCell ref="B10:J10"/>
    <mergeCell ref="B11:J11"/>
    <mergeCell ref="B12:J12"/>
    <mergeCell ref="B13:J13"/>
    <mergeCell ref="B14:J14"/>
    <mergeCell ref="B15:J15"/>
    <mergeCell ref="B16:J16"/>
    <mergeCell ref="B17:J17"/>
    <mergeCell ref="B18:J18"/>
    <mergeCell ref="B19:J19"/>
    <mergeCell ref="B20:J20"/>
    <mergeCell ref="B21:J21"/>
    <mergeCell ref="B26:J26"/>
    <mergeCell ref="B27:J27"/>
    <mergeCell ref="B22:J22"/>
    <mergeCell ref="B23:J23"/>
    <mergeCell ref="B24:J24"/>
    <mergeCell ref="B25:J25"/>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9:IV98"/>
  <sheetViews>
    <sheetView showGridLines="0" showRowColHeaders="0" showZeros="0" workbookViewId="0" topLeftCell="A1">
      <selection activeCell="D26" sqref="D26"/>
    </sheetView>
  </sheetViews>
  <sheetFormatPr defaultColWidth="9.140625" defaultRowHeight="12.75" zeroHeight="1"/>
  <cols>
    <col min="2" max="2" width="6.421875" style="0" customWidth="1"/>
    <col min="3" max="3" width="29.140625" style="0" customWidth="1"/>
    <col min="4" max="4" width="14.421875" style="0" customWidth="1"/>
    <col min="5" max="5" width="14.28125" style="0" customWidth="1"/>
    <col min="6" max="6" width="10.8515625" style="0" customWidth="1"/>
    <col min="7" max="7" width="13.7109375" style="0" customWidth="1"/>
    <col min="8" max="8" width="14.8515625" style="0" customWidth="1"/>
    <col min="10" max="243" width="0" style="0" hidden="1" customWidth="1"/>
    <col min="244" max="244" width="9.57421875" style="0" hidden="1" customWidth="1"/>
    <col min="245" max="248" width="0" style="0" hidden="1" customWidth="1"/>
    <col min="249" max="249" width="15.28125" style="0" hidden="1" customWidth="1"/>
    <col min="250" max="250" width="14.8515625" style="0" hidden="1" customWidth="1"/>
    <col min="251" max="251" width="13.8515625" style="0" hidden="1" customWidth="1"/>
    <col min="252" max="16384" width="0" style="0" hidden="1" customWidth="1"/>
  </cols>
  <sheetData>
    <row r="1" ht="12.75"/>
    <row r="2" ht="12.75"/>
    <row r="3" ht="12.75"/>
    <row r="4" ht="12.75"/>
    <row r="5" ht="12.75"/>
    <row r="6" ht="12.75"/>
    <row r="7" ht="12.75"/>
    <row r="8" ht="13.5" thickBot="1"/>
    <row r="9" spans="2:242" ht="27" customHeight="1">
      <c r="B9" s="88"/>
      <c r="C9" s="89" t="s">
        <v>19</v>
      </c>
      <c r="D9" s="90"/>
      <c r="E9" s="90"/>
      <c r="F9" s="91"/>
      <c r="G9" s="91"/>
      <c r="H9" s="9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row>
    <row r="10" spans="2:8" ht="12.75">
      <c r="B10" s="93"/>
      <c r="C10" s="71"/>
      <c r="D10" s="71"/>
      <c r="E10" s="71"/>
      <c r="F10" s="71"/>
      <c r="G10" s="71"/>
      <c r="H10" s="94"/>
    </row>
    <row r="11" spans="2:254" ht="12.75">
      <c r="B11" s="93"/>
      <c r="C11" s="72" t="s">
        <v>30</v>
      </c>
      <c r="D11" s="72"/>
      <c r="E11" s="72"/>
      <c r="F11" s="72"/>
      <c r="G11" s="72"/>
      <c r="H11" s="95"/>
      <c r="IK11" s="16"/>
      <c r="IL11" s="29"/>
      <c r="IM11" s="25"/>
      <c r="IN11" s="25"/>
      <c r="IO11" s="25"/>
      <c r="IP11" s="25"/>
      <c r="IQ11" s="25"/>
      <c r="IR11" s="25"/>
      <c r="IS11" s="25"/>
      <c r="IT11" s="25"/>
    </row>
    <row r="12" spans="2:254" ht="29.25" customHeight="1">
      <c r="B12" s="93"/>
      <c r="C12" s="122" t="s">
        <v>24</v>
      </c>
      <c r="D12" s="123"/>
      <c r="E12" s="123"/>
      <c r="F12" s="123"/>
      <c r="G12" s="123"/>
      <c r="H12" s="124"/>
      <c r="IK12" s="17"/>
      <c r="IL12" s="4"/>
      <c r="IM12" s="4"/>
      <c r="IN12" s="4"/>
      <c r="IO12" s="4"/>
      <c r="IP12" s="4"/>
      <c r="IQ12" s="4"/>
      <c r="IR12" s="4"/>
      <c r="IS12" s="4"/>
      <c r="IT12" s="25"/>
    </row>
    <row r="13" spans="2:254" ht="16.5" customHeight="1">
      <c r="B13" s="93"/>
      <c r="C13" s="122" t="s">
        <v>31</v>
      </c>
      <c r="D13" s="123"/>
      <c r="E13" s="123"/>
      <c r="F13" s="123"/>
      <c r="G13" s="123"/>
      <c r="H13" s="124"/>
      <c r="IK13" s="17"/>
      <c r="IL13" s="4"/>
      <c r="IM13" s="4"/>
      <c r="IN13" s="4"/>
      <c r="IO13" s="4"/>
      <c r="IP13" s="4"/>
      <c r="IQ13" s="4"/>
      <c r="IR13" s="4"/>
      <c r="IS13" s="4"/>
      <c r="IT13" s="25"/>
    </row>
    <row r="14" spans="2:254" ht="57.75" customHeight="1">
      <c r="B14" s="93"/>
      <c r="C14" s="122" t="s">
        <v>32</v>
      </c>
      <c r="D14" s="123"/>
      <c r="E14" s="123"/>
      <c r="F14" s="123"/>
      <c r="G14" s="123"/>
      <c r="H14" s="124"/>
      <c r="IK14" s="17"/>
      <c r="IL14" s="4"/>
      <c r="IM14" s="4"/>
      <c r="IN14" s="4"/>
      <c r="IO14" s="4"/>
      <c r="IP14" s="4"/>
      <c r="IQ14" s="4"/>
      <c r="IR14" s="4"/>
      <c r="IS14" s="4"/>
      <c r="IT14" s="25"/>
    </row>
    <row r="15" spans="2:254" ht="32.25" customHeight="1">
      <c r="B15" s="93"/>
      <c r="C15" s="122" t="s">
        <v>25</v>
      </c>
      <c r="D15" s="123"/>
      <c r="E15" s="123"/>
      <c r="F15" s="123"/>
      <c r="G15" s="123"/>
      <c r="H15" s="124"/>
      <c r="IK15" s="17"/>
      <c r="IL15" s="4"/>
      <c r="IM15" s="4"/>
      <c r="IN15" s="4"/>
      <c r="IO15" s="4"/>
      <c r="IP15" s="4"/>
      <c r="IQ15" s="4"/>
      <c r="IR15" s="4"/>
      <c r="IS15" s="4"/>
      <c r="IT15" s="25"/>
    </row>
    <row r="16" spans="2:254" ht="24.75" customHeight="1">
      <c r="B16" s="93"/>
      <c r="C16" s="71"/>
      <c r="D16" s="71"/>
      <c r="E16" s="71"/>
      <c r="F16" s="71"/>
      <c r="G16" s="71"/>
      <c r="H16" s="94"/>
      <c r="IK16" s="17"/>
      <c r="IL16" s="4"/>
      <c r="IM16" s="4"/>
      <c r="IN16" s="4"/>
      <c r="IO16" s="4"/>
      <c r="IP16" s="4"/>
      <c r="IQ16" s="4"/>
      <c r="IR16" s="25"/>
      <c r="IS16" s="25"/>
      <c r="IT16" s="25"/>
    </row>
    <row r="17" spans="2:254" ht="27" customHeight="1">
      <c r="B17" s="93"/>
      <c r="C17" s="82" t="s">
        <v>16</v>
      </c>
      <c r="D17" s="71"/>
      <c r="E17" s="71"/>
      <c r="F17" s="71"/>
      <c r="G17" s="71"/>
      <c r="H17" s="94"/>
      <c r="IK17" s="17"/>
      <c r="IL17" s="30"/>
      <c r="IM17" s="30"/>
      <c r="IN17" s="30"/>
      <c r="IO17" s="30"/>
      <c r="IP17" s="30"/>
      <c r="IQ17" s="30"/>
      <c r="IR17" s="30"/>
      <c r="IS17" s="4"/>
      <c r="IT17" s="25"/>
    </row>
    <row r="18" spans="2:254" ht="24.75" customHeight="1">
      <c r="B18" s="93"/>
      <c r="C18" s="83" t="s">
        <v>17</v>
      </c>
      <c r="D18" s="71"/>
      <c r="E18" s="71"/>
      <c r="F18" s="71"/>
      <c r="G18" s="71"/>
      <c r="H18" s="94"/>
      <c r="IK18" s="17"/>
      <c r="IL18" s="4"/>
      <c r="IM18" s="4"/>
      <c r="IN18" s="4"/>
      <c r="IO18" s="4"/>
      <c r="IP18" s="4"/>
      <c r="IQ18" s="4"/>
      <c r="IR18" s="4"/>
      <c r="IS18" s="4"/>
      <c r="IT18" s="25"/>
    </row>
    <row r="19" spans="2:254" ht="24" customHeight="1">
      <c r="B19" s="93"/>
      <c r="C19" s="83" t="s">
        <v>18</v>
      </c>
      <c r="D19" s="71"/>
      <c r="E19" s="71"/>
      <c r="F19" s="71"/>
      <c r="G19" s="71"/>
      <c r="H19" s="94"/>
      <c r="IK19" s="17"/>
      <c r="IL19" s="30"/>
      <c r="IM19" s="4"/>
      <c r="IN19" s="4"/>
      <c r="IO19" s="4"/>
      <c r="IP19" s="4"/>
      <c r="IQ19" s="4"/>
      <c r="IR19" s="4"/>
      <c r="IS19" s="4"/>
      <c r="IT19" s="25"/>
    </row>
    <row r="20" spans="2:254" ht="12.75">
      <c r="B20" s="93"/>
      <c r="C20" s="71"/>
      <c r="D20" s="71"/>
      <c r="E20" s="71"/>
      <c r="F20" s="71"/>
      <c r="G20" s="71"/>
      <c r="H20" s="94"/>
      <c r="IK20" s="17"/>
      <c r="IL20" s="4"/>
      <c r="IM20" s="4"/>
      <c r="IN20" s="4"/>
      <c r="IO20" s="4"/>
      <c r="IP20" s="4"/>
      <c r="IQ20" s="4"/>
      <c r="IR20" s="4"/>
      <c r="IS20" s="4"/>
      <c r="IT20" s="25"/>
    </row>
    <row r="21" spans="2:254" ht="21" customHeight="1">
      <c r="B21" s="93"/>
      <c r="C21" s="82" t="s">
        <v>22</v>
      </c>
      <c r="D21" s="73"/>
      <c r="E21" s="71"/>
      <c r="F21" s="71"/>
      <c r="G21" s="71"/>
      <c r="H21" s="94"/>
      <c r="IK21" s="17"/>
      <c r="IL21" s="4"/>
      <c r="IM21" s="4"/>
      <c r="IN21" s="4"/>
      <c r="IO21" s="4"/>
      <c r="IP21" s="4"/>
      <c r="IQ21" s="4"/>
      <c r="IR21" s="4"/>
      <c r="IS21" s="4"/>
      <c r="IT21" s="25"/>
    </row>
    <row r="22" spans="2:254" ht="12.75">
      <c r="B22" s="93"/>
      <c r="C22" s="71"/>
      <c r="D22" s="71"/>
      <c r="E22" s="71"/>
      <c r="F22" s="71"/>
      <c r="G22" s="71"/>
      <c r="H22" s="94"/>
      <c r="IK22" s="17"/>
      <c r="IL22" s="4"/>
      <c r="IM22" s="4"/>
      <c r="IN22" s="4"/>
      <c r="IO22" s="4"/>
      <c r="IP22" s="4"/>
      <c r="IQ22" s="4"/>
      <c r="IR22" s="4"/>
      <c r="IS22" s="4"/>
      <c r="IT22" s="25"/>
    </row>
    <row r="23" spans="2:244" ht="15.75" customHeight="1">
      <c r="B23" s="93"/>
      <c r="C23" s="84" t="s">
        <v>15</v>
      </c>
      <c r="D23" s="18"/>
      <c r="E23" s="71" t="s">
        <v>3</v>
      </c>
      <c r="F23" s="73"/>
      <c r="G23" s="73"/>
      <c r="H23" s="96"/>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3"/>
    </row>
    <row r="24" spans="2:242" ht="18.75">
      <c r="B24" s="93"/>
      <c r="C24" s="71"/>
      <c r="D24" s="74"/>
      <c r="E24" s="75"/>
      <c r="F24" s="75"/>
      <c r="G24" s="76"/>
      <c r="H24" s="9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2:8" ht="12.75">
      <c r="B25" s="93"/>
      <c r="C25" s="82" t="s">
        <v>26</v>
      </c>
      <c r="D25" s="71"/>
      <c r="E25" s="71"/>
      <c r="F25" s="71"/>
      <c r="G25" s="71"/>
      <c r="H25" s="94"/>
    </row>
    <row r="26" spans="2:8" ht="21" customHeight="1">
      <c r="B26" s="93"/>
      <c r="C26" s="84" t="s">
        <v>27</v>
      </c>
      <c r="D26" s="77">
        <v>168</v>
      </c>
      <c r="E26" s="71" t="s">
        <v>29</v>
      </c>
      <c r="F26" s="71"/>
      <c r="G26" s="71"/>
      <c r="H26" s="94"/>
    </row>
    <row r="27" spans="2:256" s="6" customFormat="1" ht="20.25" customHeight="1">
      <c r="B27" s="98"/>
      <c r="C27" s="22"/>
      <c r="D27" s="22"/>
      <c r="E27" s="22"/>
      <c r="F27" s="22"/>
      <c r="G27" s="22"/>
      <c r="H27" s="99"/>
      <c r="IK27" s="109"/>
      <c r="IL27" s="109"/>
      <c r="IM27" s="109"/>
      <c r="IN27" s="109"/>
      <c r="IO27" s="109"/>
      <c r="IP27" s="109"/>
      <c r="IQ27" s="109"/>
      <c r="IR27" s="109"/>
      <c r="IS27" s="109"/>
      <c r="IT27" s="109"/>
      <c r="IU27" s="109"/>
      <c r="IV27" s="109"/>
    </row>
    <row r="28" spans="2:256" s="6" customFormat="1" ht="16.5" customHeight="1">
      <c r="B28" s="98"/>
      <c r="C28" s="82" t="s">
        <v>0</v>
      </c>
      <c r="D28" s="78">
        <v>0.087</v>
      </c>
      <c r="E28" s="22" t="s">
        <v>28</v>
      </c>
      <c r="F28" s="22"/>
      <c r="G28" s="22"/>
      <c r="H28" s="99"/>
      <c r="IK28" s="109"/>
      <c r="IL28" s="110" t="b">
        <v>1</v>
      </c>
      <c r="IM28" s="111">
        <f>1*IN28</f>
        <v>55</v>
      </c>
      <c r="IN28" s="112" t="s">
        <v>44</v>
      </c>
      <c r="IO28" s="113" t="s">
        <v>2</v>
      </c>
      <c r="IP28" s="113" t="s">
        <v>13</v>
      </c>
      <c r="IQ28" s="113" t="s">
        <v>14</v>
      </c>
      <c r="IR28" s="109"/>
      <c r="IS28" s="109"/>
      <c r="IT28" s="109"/>
      <c r="IU28" s="109"/>
      <c r="IV28" s="109"/>
    </row>
    <row r="29" spans="2:256" s="6" customFormat="1" ht="12.75">
      <c r="B29" s="98"/>
      <c r="C29" s="22"/>
      <c r="D29" s="22"/>
      <c r="E29" s="22"/>
      <c r="F29" s="22"/>
      <c r="G29" s="22"/>
      <c r="H29" s="99"/>
      <c r="IK29" s="109"/>
      <c r="IL29" s="110"/>
      <c r="IM29" s="114"/>
      <c r="IN29" s="110"/>
      <c r="IO29" s="115">
        <v>1.5</v>
      </c>
      <c r="IP29" s="116">
        <v>0.836</v>
      </c>
      <c r="IQ29" s="116">
        <v>0.8170000000000001</v>
      </c>
      <c r="IR29" s="109"/>
      <c r="IS29" s="109"/>
      <c r="IT29" s="109"/>
      <c r="IU29" s="109"/>
      <c r="IV29" s="109"/>
    </row>
    <row r="30" spans="2:256" s="6" customFormat="1" ht="12.75">
      <c r="B30" s="98"/>
      <c r="C30" s="22"/>
      <c r="D30" s="22"/>
      <c r="E30" s="22"/>
      <c r="F30" s="22"/>
      <c r="G30" s="22"/>
      <c r="H30" s="99"/>
      <c r="IK30" s="109"/>
      <c r="IL30" s="110"/>
      <c r="IM30" s="114"/>
      <c r="IN30" s="112">
        <v>2</v>
      </c>
      <c r="IO30" s="115">
        <v>2.2</v>
      </c>
      <c r="IP30" s="116">
        <v>0.8340000000000001</v>
      </c>
      <c r="IQ30" s="116">
        <v>0.8220000000000001</v>
      </c>
      <c r="IR30" s="109"/>
      <c r="IS30" s="109"/>
      <c r="IT30" s="109"/>
      <c r="IU30" s="109"/>
      <c r="IV30" s="109"/>
    </row>
    <row r="31" spans="2:256" s="6" customFormat="1" ht="12.75">
      <c r="B31" s="98"/>
      <c r="C31" s="22"/>
      <c r="D31" s="22"/>
      <c r="E31" s="22"/>
      <c r="F31" s="22"/>
      <c r="G31" s="22"/>
      <c r="H31" s="99"/>
      <c r="IK31" s="109"/>
      <c r="IL31" s="110"/>
      <c r="IM31" s="114"/>
      <c r="IN31" s="109"/>
      <c r="IO31" s="117">
        <v>4</v>
      </c>
      <c r="IP31" s="116">
        <v>0.875</v>
      </c>
      <c r="IQ31" s="116">
        <v>0.8640000000000001</v>
      </c>
      <c r="IR31" s="109"/>
      <c r="IS31" s="109"/>
      <c r="IT31" s="109"/>
      <c r="IU31" s="109"/>
      <c r="IV31" s="109"/>
    </row>
    <row r="32" spans="2:256" s="6" customFormat="1" ht="12.75">
      <c r="B32" s="98"/>
      <c r="C32" s="31" t="s">
        <v>23</v>
      </c>
      <c r="D32" s="28"/>
      <c r="E32" s="28"/>
      <c r="F32" s="28"/>
      <c r="G32" s="28"/>
      <c r="H32" s="99"/>
      <c r="IK32" s="109"/>
      <c r="IL32" s="110"/>
      <c r="IM32" s="114"/>
      <c r="IN32" s="110"/>
      <c r="IO32" s="117">
        <v>5.5</v>
      </c>
      <c r="IP32" s="116">
        <v>0.883</v>
      </c>
      <c r="IQ32" s="116">
        <v>0.8390000000000001</v>
      </c>
      <c r="IR32" s="109"/>
      <c r="IS32" s="109"/>
      <c r="IT32" s="109"/>
      <c r="IU32" s="109"/>
      <c r="IV32" s="109"/>
    </row>
    <row r="33" spans="2:256" s="6" customFormat="1" ht="13.5" thickBot="1">
      <c r="B33" s="98"/>
      <c r="C33" s="71"/>
      <c r="D33" s="46"/>
      <c r="E33" s="22"/>
      <c r="F33" s="71"/>
      <c r="G33" s="76"/>
      <c r="H33" s="99"/>
      <c r="IK33" s="109"/>
      <c r="IL33" s="110"/>
      <c r="IM33" s="114"/>
      <c r="IN33" s="110"/>
      <c r="IO33" s="117">
        <v>7.5</v>
      </c>
      <c r="IP33" s="116">
        <v>0.893</v>
      </c>
      <c r="IQ33" s="116">
        <v>0.87</v>
      </c>
      <c r="IR33" s="109"/>
      <c r="IS33" s="109"/>
      <c r="IT33" s="109"/>
      <c r="IU33" s="109"/>
      <c r="IV33" s="109"/>
    </row>
    <row r="34" spans="2:256" s="6" customFormat="1" ht="39.75" thickBot="1" thickTop="1">
      <c r="B34" s="98"/>
      <c r="C34" s="12"/>
      <c r="D34" s="35" t="s">
        <v>21</v>
      </c>
      <c r="E34" s="34" t="s">
        <v>8</v>
      </c>
      <c r="F34" s="22"/>
      <c r="G34" s="32"/>
      <c r="H34" s="99"/>
      <c r="IK34" s="109"/>
      <c r="IL34" s="109"/>
      <c r="IM34" s="114"/>
      <c r="IN34" s="110"/>
      <c r="IO34" s="117">
        <v>11</v>
      </c>
      <c r="IP34" s="116">
        <v>0.905</v>
      </c>
      <c r="IQ34" s="116">
        <v>0.88</v>
      </c>
      <c r="IR34" s="109"/>
      <c r="IS34" s="109"/>
      <c r="IT34" s="109"/>
      <c r="IU34" s="109"/>
      <c r="IV34" s="109"/>
    </row>
    <row r="35" spans="2:256" s="6" customFormat="1" ht="13.5" thickTop="1">
      <c r="B35" s="93"/>
      <c r="C35" s="13" t="s">
        <v>4</v>
      </c>
      <c r="D35" s="36">
        <v>71</v>
      </c>
      <c r="E35" s="38">
        <v>90</v>
      </c>
      <c r="F35" s="22"/>
      <c r="G35" s="33"/>
      <c r="H35" s="100"/>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c r="IJ35"/>
      <c r="IK35" s="109"/>
      <c r="IL35" s="110"/>
      <c r="IM35" s="114"/>
      <c r="IN35" s="110"/>
      <c r="IO35" s="117">
        <v>15</v>
      </c>
      <c r="IP35" s="116">
        <v>0.912</v>
      </c>
      <c r="IQ35" s="116">
        <v>0.8959999999999999</v>
      </c>
      <c r="IR35" s="109"/>
      <c r="IS35" s="109"/>
      <c r="IT35" s="109"/>
      <c r="IU35" s="109"/>
      <c r="IV35" s="109"/>
    </row>
    <row r="36" spans="2:256" ht="12.75">
      <c r="B36" s="93"/>
      <c r="C36" s="14" t="s">
        <v>5</v>
      </c>
      <c r="D36" s="37">
        <v>77</v>
      </c>
      <c r="E36" s="39">
        <v>111</v>
      </c>
      <c r="F36" s="71"/>
      <c r="G36" s="33"/>
      <c r="H36" s="9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K36" s="109"/>
      <c r="IL36" s="110"/>
      <c r="IM36" s="114"/>
      <c r="IN36" s="110"/>
      <c r="IO36" s="117">
        <v>18.5</v>
      </c>
      <c r="IP36" s="116">
        <v>0.917</v>
      </c>
      <c r="IQ36" s="116">
        <v>0.9059999999999999</v>
      </c>
      <c r="IR36" s="110"/>
      <c r="IS36" s="110"/>
      <c r="IT36" s="110"/>
      <c r="IU36" s="110"/>
      <c r="IV36" s="110"/>
    </row>
    <row r="37" spans="2:256" ht="14.25" customHeight="1">
      <c r="B37" s="98"/>
      <c r="C37" s="14" t="s">
        <v>6</v>
      </c>
      <c r="D37" s="37">
        <v>73</v>
      </c>
      <c r="E37" s="39">
        <v>142</v>
      </c>
      <c r="F37" s="71"/>
      <c r="G37" s="33"/>
      <c r="H37" s="101"/>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6"/>
      <c r="IJ37" s="6"/>
      <c r="IK37" s="109"/>
      <c r="IL37" s="110"/>
      <c r="IM37" s="114"/>
      <c r="IN37" s="110"/>
      <c r="IO37" s="117">
        <v>22</v>
      </c>
      <c r="IP37" s="116">
        <v>0.9209999999999999</v>
      </c>
      <c r="IQ37" s="116">
        <v>0.9109999999999999</v>
      </c>
      <c r="IR37" s="110"/>
      <c r="IS37" s="110"/>
      <c r="IT37" s="110"/>
      <c r="IU37" s="110"/>
      <c r="IV37" s="110"/>
    </row>
    <row r="38" spans="2:256" ht="12.75">
      <c r="B38" s="98"/>
      <c r="C38" s="14" t="s">
        <v>7</v>
      </c>
      <c r="D38" s="37">
        <v>76</v>
      </c>
      <c r="E38" s="39">
        <v>94</v>
      </c>
      <c r="F38" s="71"/>
      <c r="G38" s="33"/>
      <c r="H38" s="102"/>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6"/>
      <c r="IJ38" s="6"/>
      <c r="IK38" s="109"/>
      <c r="IL38" s="111"/>
      <c r="IM38" s="114"/>
      <c r="IN38" s="110"/>
      <c r="IO38" s="117">
        <v>30</v>
      </c>
      <c r="IP38" s="116">
        <v>0.927</v>
      </c>
      <c r="IQ38" s="116">
        <v>0.9</v>
      </c>
      <c r="IR38" s="110"/>
      <c r="IS38" s="110"/>
      <c r="IT38" s="110"/>
      <c r="IU38" s="110"/>
      <c r="IV38" s="110"/>
    </row>
    <row r="39" spans="2:256" ht="13.5" thickBot="1">
      <c r="B39" s="98"/>
      <c r="C39" s="15" t="s">
        <v>20</v>
      </c>
      <c r="D39" s="68">
        <v>78</v>
      </c>
      <c r="E39" s="69">
        <v>103</v>
      </c>
      <c r="F39" s="71"/>
      <c r="G39" s="32"/>
      <c r="H39" s="10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9"/>
      <c r="II39" s="6"/>
      <c r="IJ39" s="6"/>
      <c r="IK39" s="109"/>
      <c r="IL39" s="111">
        <f>D26*52</f>
        <v>8736</v>
      </c>
      <c r="IM39" s="114"/>
      <c r="IN39" s="110"/>
      <c r="IO39" s="117">
        <v>37</v>
      </c>
      <c r="IP39" s="116">
        <v>0.93</v>
      </c>
      <c r="IQ39" s="116">
        <v>0.924</v>
      </c>
      <c r="IR39" s="110"/>
      <c r="IS39" s="110"/>
      <c r="IT39" s="110"/>
      <c r="IU39" s="110"/>
      <c r="IV39" s="110"/>
    </row>
    <row r="40" spans="2:256" ht="13.5" thickTop="1">
      <c r="B40" s="98"/>
      <c r="C40" s="22"/>
      <c r="D40" s="120">
        <f>AVERAGE(D35:E39)</f>
        <v>91.5</v>
      </c>
      <c r="E40" s="121"/>
      <c r="F40" s="120">
        <f>AVERAGE(E35:G39)</f>
        <v>108</v>
      </c>
      <c r="G40" s="121"/>
      <c r="H40" s="102"/>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9"/>
      <c r="II40" s="6"/>
      <c r="IJ40" s="6"/>
      <c r="IK40" s="109"/>
      <c r="IL40" s="110"/>
      <c r="IM40" s="114"/>
      <c r="IN40" s="110"/>
      <c r="IO40" s="117">
        <v>45</v>
      </c>
      <c r="IP40" s="116">
        <v>0.9359999999999999</v>
      </c>
      <c r="IQ40" s="116">
        <v>0.9159999999999999</v>
      </c>
      <c r="IR40" s="110"/>
      <c r="IS40" s="110"/>
      <c r="IT40" s="110"/>
      <c r="IU40" s="110"/>
      <c r="IV40" s="110"/>
    </row>
    <row r="41" spans="2:256" ht="12.75">
      <c r="B41" s="98"/>
      <c r="C41" s="71"/>
      <c r="D41" s="71"/>
      <c r="E41" s="71"/>
      <c r="F41" s="71"/>
      <c r="G41" s="71"/>
      <c r="H41" s="102"/>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9"/>
      <c r="II41" s="6"/>
      <c r="IJ41" s="6"/>
      <c r="IK41" s="109"/>
      <c r="IL41" s="110"/>
      <c r="IM41" s="114"/>
      <c r="IN41" s="110"/>
      <c r="IO41" s="117">
        <v>55</v>
      </c>
      <c r="IP41" s="116">
        <v>0.938</v>
      </c>
      <c r="IQ41" s="116">
        <v>0.9209999999999999</v>
      </c>
      <c r="IR41" s="110"/>
      <c r="IS41" s="110"/>
      <c r="IT41" s="110"/>
      <c r="IU41" s="110"/>
      <c r="IV41" s="110"/>
    </row>
    <row r="42" spans="2:256" ht="14.25">
      <c r="B42" s="98"/>
      <c r="C42" s="54" t="s">
        <v>10</v>
      </c>
      <c r="D42" s="55">
        <f>D40/SUM(D40:G40)</f>
        <v>0.45864661654135336</v>
      </c>
      <c r="E42" s="54" t="s">
        <v>11</v>
      </c>
      <c r="F42" s="79"/>
      <c r="G42" s="79"/>
      <c r="H42" s="101"/>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9"/>
      <c r="II42" s="6"/>
      <c r="IJ42" s="6"/>
      <c r="IK42" s="109"/>
      <c r="IL42" s="110"/>
      <c r="IM42" s="114"/>
      <c r="IN42" s="110"/>
      <c r="IO42" s="117">
        <v>75</v>
      </c>
      <c r="IP42" s="116">
        <v>0.9359999999999999</v>
      </c>
      <c r="IQ42" s="116">
        <v>0.92</v>
      </c>
      <c r="IR42" s="110"/>
      <c r="IS42" s="110"/>
      <c r="IT42" s="110"/>
      <c r="IU42" s="110"/>
      <c r="IV42" s="110"/>
    </row>
    <row r="43" spans="2:256" ht="12.75">
      <c r="B43" s="98"/>
      <c r="C43" s="86" t="s">
        <v>9</v>
      </c>
      <c r="D43" s="87">
        <v>0.05</v>
      </c>
      <c r="E43" s="71"/>
      <c r="F43" s="71"/>
      <c r="G43" s="71"/>
      <c r="H43" s="9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6"/>
      <c r="IJ43" s="6"/>
      <c r="IK43" s="109"/>
      <c r="IL43" s="110"/>
      <c r="IM43" s="114"/>
      <c r="IN43" s="110"/>
      <c r="IO43" s="117">
        <v>90</v>
      </c>
      <c r="IP43" s="116">
        <v>0.945</v>
      </c>
      <c r="IQ43" s="116">
        <v>0.92</v>
      </c>
      <c r="IR43" s="110"/>
      <c r="IS43" s="110"/>
      <c r="IT43" s="110"/>
      <c r="IU43" s="110"/>
      <c r="IV43" s="110"/>
    </row>
    <row r="44" spans="2:256" ht="12.75">
      <c r="B44" s="98"/>
      <c r="C44" s="27"/>
      <c r="D44" s="27"/>
      <c r="E44" s="27"/>
      <c r="F44" s="27"/>
      <c r="G44" s="27"/>
      <c r="H44" s="103"/>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6"/>
      <c r="IJ44" s="6"/>
      <c r="IK44" s="109"/>
      <c r="IL44" s="110"/>
      <c r="IM44" s="114"/>
      <c r="IN44" s="110"/>
      <c r="IO44" s="117">
        <v>110</v>
      </c>
      <c r="IP44" s="116">
        <v>0.9490000000000001</v>
      </c>
      <c r="IQ44" s="116">
        <v>0.929</v>
      </c>
      <c r="IR44" s="110"/>
      <c r="IS44" s="110"/>
      <c r="IT44" s="110"/>
      <c r="IU44" s="110"/>
      <c r="IV44" s="110"/>
    </row>
    <row r="45" spans="2:256" ht="12.75">
      <c r="B45" s="98"/>
      <c r="C45" s="85"/>
      <c r="D45" s="22"/>
      <c r="E45" s="22"/>
      <c r="F45" s="22"/>
      <c r="G45" s="22"/>
      <c r="H45" s="99"/>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109"/>
      <c r="IL45" s="110"/>
      <c r="IM45" s="114"/>
      <c r="IN45" s="110"/>
      <c r="IO45" s="117">
        <v>132</v>
      </c>
      <c r="IP45" s="116">
        <v>0.95</v>
      </c>
      <c r="IQ45" s="116">
        <v>0.9259999999999999</v>
      </c>
      <c r="IR45" s="110"/>
      <c r="IS45" s="110"/>
      <c r="IT45" s="110"/>
      <c r="IU45" s="110"/>
      <c r="IV45" s="110"/>
    </row>
    <row r="46" spans="2:256" ht="14.25">
      <c r="B46" s="93"/>
      <c r="C46" s="54" t="s">
        <v>34</v>
      </c>
      <c r="D46" s="67">
        <f>E48*D28</f>
        <v>11719.6578702822</v>
      </c>
      <c r="E46" s="54" t="s">
        <v>1</v>
      </c>
      <c r="F46" s="71"/>
      <c r="G46" s="71"/>
      <c r="H46" s="94"/>
      <c r="IH46" s="21"/>
      <c r="IK46" s="109"/>
      <c r="IL46" s="110"/>
      <c r="IM46" s="114"/>
      <c r="IN46" s="110"/>
      <c r="IO46" s="117">
        <v>150</v>
      </c>
      <c r="IP46" s="116">
        <v>0.953</v>
      </c>
      <c r="IQ46" s="116">
        <v>0.94</v>
      </c>
      <c r="IR46" s="110"/>
      <c r="IS46" s="110"/>
      <c r="IT46" s="110"/>
      <c r="IU46" s="110"/>
      <c r="IV46" s="110"/>
    </row>
    <row r="47" spans="2:256" s="6" customFormat="1" ht="12.75">
      <c r="B47" s="93"/>
      <c r="C47" s="71"/>
      <c r="D47" s="71"/>
      <c r="E47" s="71"/>
      <c r="F47" s="71"/>
      <c r="G47" s="71"/>
      <c r="H47" s="94"/>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s="1"/>
      <c r="II47"/>
      <c r="IJ47"/>
      <c r="IK47" s="109"/>
      <c r="IL47" s="110"/>
      <c r="IM47" s="110"/>
      <c r="IN47" s="110"/>
      <c r="IO47" s="117">
        <v>185</v>
      </c>
      <c r="IP47" s="116">
        <v>0.953</v>
      </c>
      <c r="IQ47" s="116">
        <v>0.94</v>
      </c>
      <c r="IR47" s="109"/>
      <c r="IS47" s="109"/>
      <c r="IT47" s="109"/>
      <c r="IU47" s="109"/>
      <c r="IV47" s="109"/>
    </row>
    <row r="48" spans="2:256" ht="14.25">
      <c r="B48" s="93"/>
      <c r="C48" s="79" t="s">
        <v>35</v>
      </c>
      <c r="D48" s="71"/>
      <c r="E48" s="80">
        <f>(IM28/(VLOOKUP(IM28,IO28:IQ61,2))-IF(IN30=1,0,0.35)*IM28/(VLOOKUP(IM28,IO28:IQ61,3)))*(D42-D43)*IL39</f>
        <v>134708.71115266898</v>
      </c>
      <c r="F48" s="81" t="s">
        <v>33</v>
      </c>
      <c r="G48" s="79"/>
      <c r="H48" s="104"/>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1"/>
      <c r="IK48" s="109"/>
      <c r="IL48" s="110"/>
      <c r="IM48" s="110"/>
      <c r="IN48" s="110"/>
      <c r="IO48" s="117">
        <v>200</v>
      </c>
      <c r="IP48" s="116">
        <v>0.953</v>
      </c>
      <c r="IQ48" s="116">
        <v>0.94</v>
      </c>
      <c r="IR48" s="110"/>
      <c r="IS48" s="110"/>
      <c r="IT48" s="110"/>
      <c r="IU48" s="110"/>
      <c r="IV48" s="110"/>
    </row>
    <row r="49" spans="2:256" ht="19.5" customHeight="1">
      <c r="B49" s="93"/>
      <c r="C49" s="79" t="s">
        <v>12</v>
      </c>
      <c r="D49" s="79"/>
      <c r="E49" s="79"/>
      <c r="F49" s="79"/>
      <c r="G49" s="79"/>
      <c r="H49" s="105"/>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27"/>
      <c r="II49" s="22"/>
      <c r="IJ49" s="22"/>
      <c r="IK49" s="109"/>
      <c r="IL49" s="110"/>
      <c r="IM49" s="110"/>
      <c r="IN49" s="110"/>
      <c r="IO49" s="117">
        <v>220</v>
      </c>
      <c r="IP49" s="116">
        <v>0.953</v>
      </c>
      <c r="IQ49" s="116">
        <v>0.94</v>
      </c>
      <c r="IR49" s="110"/>
      <c r="IS49" s="110"/>
      <c r="IT49" s="110"/>
      <c r="IU49" s="110"/>
      <c r="IV49" s="110"/>
    </row>
    <row r="50" spans="2:256" ht="24" customHeight="1" thickBot="1">
      <c r="B50" s="106"/>
      <c r="C50" s="107"/>
      <c r="D50" s="107"/>
      <c r="E50" s="107"/>
      <c r="F50" s="107"/>
      <c r="G50" s="107"/>
      <c r="H50" s="108"/>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109"/>
      <c r="IL50" s="110"/>
      <c r="IM50" s="110"/>
      <c r="IN50" s="110"/>
      <c r="IO50" s="117">
        <v>220</v>
      </c>
      <c r="IP50" s="116">
        <v>0.953</v>
      </c>
      <c r="IQ50" s="116">
        <v>0.94</v>
      </c>
      <c r="IR50" s="110"/>
      <c r="IS50" s="110"/>
      <c r="IT50" s="110"/>
      <c r="IU50" s="110"/>
      <c r="IV50" s="110"/>
    </row>
    <row r="51" spans="3:256" ht="23.25" customHeight="1">
      <c r="C51" s="40"/>
      <c r="D51" s="40"/>
      <c r="E51" s="40"/>
      <c r="F51" s="41"/>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22"/>
      <c r="IJ51" s="22"/>
      <c r="IK51" s="109"/>
      <c r="IL51" s="110"/>
      <c r="IM51" s="110"/>
      <c r="IN51" s="110"/>
      <c r="IO51" s="117">
        <v>290</v>
      </c>
      <c r="IP51" s="116">
        <v>0.953</v>
      </c>
      <c r="IQ51" s="116">
        <v>0.94</v>
      </c>
      <c r="IR51" s="110"/>
      <c r="IS51" s="110"/>
      <c r="IT51" s="110"/>
      <c r="IU51" s="110"/>
      <c r="IV51" s="110"/>
    </row>
    <row r="52" spans="3:256" ht="22.5" customHeight="1" hidden="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42"/>
      <c r="II52" s="43"/>
      <c r="IJ52" s="43"/>
      <c r="IK52" s="109"/>
      <c r="IL52" s="110"/>
      <c r="IM52" s="110"/>
      <c r="IN52" s="110"/>
      <c r="IO52" s="117">
        <v>315</v>
      </c>
      <c r="IP52" s="116">
        <v>0.953</v>
      </c>
      <c r="IQ52" s="116">
        <v>0.94</v>
      </c>
      <c r="IR52" s="110"/>
      <c r="IS52" s="110"/>
      <c r="IT52" s="110"/>
      <c r="IU52" s="110"/>
      <c r="IV52" s="110"/>
    </row>
    <row r="53" spans="3:256" ht="23.25" customHeight="1" hidden="1">
      <c r="C53" s="22"/>
      <c r="D53" s="22"/>
      <c r="E53" s="22"/>
      <c r="F53" s="22"/>
      <c r="G53" s="21"/>
      <c r="H53" s="22"/>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0"/>
      <c r="II53" s="24"/>
      <c r="IJ53" s="24"/>
      <c r="IK53" s="109"/>
      <c r="IL53" s="110"/>
      <c r="IM53" s="110"/>
      <c r="IN53" s="110"/>
      <c r="IO53" s="117">
        <v>382</v>
      </c>
      <c r="IP53" s="116">
        <v>0.953</v>
      </c>
      <c r="IQ53" s="116">
        <v>0.94</v>
      </c>
      <c r="IR53" s="110"/>
      <c r="IS53" s="110"/>
      <c r="IT53" s="110"/>
      <c r="IU53" s="110"/>
      <c r="IV53" s="110"/>
    </row>
    <row r="54" spans="3:256" ht="12.75" hidden="1">
      <c r="C54" s="22"/>
      <c r="D54" s="22"/>
      <c r="E54" s="22"/>
      <c r="F54" s="22"/>
      <c r="G54" s="21"/>
      <c r="H54" s="22"/>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0"/>
      <c r="II54" s="24"/>
      <c r="IJ54" s="24"/>
      <c r="IK54" s="109"/>
      <c r="IL54" s="110"/>
      <c r="IM54" s="110"/>
      <c r="IN54" s="110"/>
      <c r="IO54" s="117">
        <v>450</v>
      </c>
      <c r="IP54" s="116">
        <v>0.953</v>
      </c>
      <c r="IQ54" s="116">
        <v>0.94</v>
      </c>
      <c r="IR54" s="110"/>
      <c r="IS54" s="110"/>
      <c r="IT54" s="110"/>
      <c r="IU54" s="110"/>
      <c r="IV54" s="110"/>
    </row>
    <row r="55" spans="3:256" ht="12.75" hidden="1">
      <c r="C55" s="7"/>
      <c r="D55" s="44"/>
      <c r="E55" s="45"/>
      <c r="F55" s="6"/>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K55" s="109"/>
      <c r="IL55" s="110"/>
      <c r="IM55" s="110"/>
      <c r="IN55" s="110"/>
      <c r="IO55" s="117">
        <v>475</v>
      </c>
      <c r="IP55" s="116">
        <v>0.953</v>
      </c>
      <c r="IQ55" s="116">
        <v>0.94</v>
      </c>
      <c r="IR55" s="110"/>
      <c r="IS55" s="110"/>
      <c r="IT55" s="110"/>
      <c r="IU55" s="110"/>
      <c r="IV55" s="110"/>
    </row>
    <row r="56" spans="3:256" ht="12.75" hidden="1">
      <c r="C56" s="27"/>
      <c r="D56" s="27"/>
      <c r="E56" s="27"/>
      <c r="F56" s="27"/>
      <c r="G56" s="27"/>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K56" s="109"/>
      <c r="IL56" s="110"/>
      <c r="IM56" s="110"/>
      <c r="IN56" s="110"/>
      <c r="IO56" s="117">
        <v>525</v>
      </c>
      <c r="IP56" s="116">
        <v>0.953</v>
      </c>
      <c r="IQ56" s="116">
        <v>0.94</v>
      </c>
      <c r="IR56" s="110"/>
      <c r="IS56" s="110"/>
      <c r="IT56" s="110"/>
      <c r="IU56" s="110"/>
      <c r="IV56" s="110"/>
    </row>
    <row r="57" spans="2:256" ht="12.75" hidden="1">
      <c r="B57" s="6"/>
      <c r="C57" s="27"/>
      <c r="D57" s="27"/>
      <c r="E57" s="27"/>
      <c r="F57" s="27"/>
      <c r="G57" s="27"/>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6"/>
      <c r="IJ57" s="6"/>
      <c r="IK57" s="109"/>
      <c r="IL57" s="110"/>
      <c r="IM57" s="110"/>
      <c r="IN57" s="110"/>
      <c r="IO57" s="117">
        <v>620</v>
      </c>
      <c r="IP57" s="116">
        <v>0.953</v>
      </c>
      <c r="IQ57" s="116">
        <v>0.94</v>
      </c>
      <c r="IR57" s="110"/>
      <c r="IS57" s="110"/>
      <c r="IT57" s="110"/>
      <c r="IU57" s="110"/>
      <c r="IV57" s="110"/>
    </row>
    <row r="58" spans="2:256" ht="12.75" hidden="1">
      <c r="B58" s="6"/>
      <c r="C58" s="22"/>
      <c r="D58" s="46"/>
      <c r="E58" s="22"/>
      <c r="F58" s="22"/>
      <c r="G58" s="22"/>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K58" s="109"/>
      <c r="IL58" s="110"/>
      <c r="IM58" s="110"/>
      <c r="IN58" s="110"/>
      <c r="IO58" s="117">
        <v>700</v>
      </c>
      <c r="IP58" s="116">
        <v>0.953</v>
      </c>
      <c r="IQ58" s="116">
        <v>0.94</v>
      </c>
      <c r="IR58" s="110"/>
      <c r="IS58" s="110"/>
      <c r="IT58" s="110"/>
      <c r="IU58" s="110"/>
      <c r="IV58" s="110"/>
    </row>
    <row r="59" spans="3:256" ht="12.75" hidden="1">
      <c r="C59" s="22"/>
      <c r="D59" s="22"/>
      <c r="E59" s="22"/>
      <c r="F59" s="47"/>
      <c r="G59" s="22"/>
      <c r="IK59" s="109"/>
      <c r="IL59" s="110"/>
      <c r="IM59" s="110"/>
      <c r="IN59" s="110"/>
      <c r="IO59" s="117">
        <v>750</v>
      </c>
      <c r="IP59" s="116">
        <v>0.953</v>
      </c>
      <c r="IQ59" s="116">
        <v>0.94</v>
      </c>
      <c r="IR59" s="110"/>
      <c r="IS59" s="110"/>
      <c r="IT59" s="110"/>
      <c r="IU59" s="110"/>
      <c r="IV59" s="110"/>
    </row>
    <row r="60" spans="3:256" ht="12.75" hidden="1">
      <c r="C60" s="22"/>
      <c r="D60" s="48"/>
      <c r="E60" s="22"/>
      <c r="F60" s="49"/>
      <c r="G60" s="22"/>
      <c r="IH60" s="5"/>
      <c r="IK60" s="109"/>
      <c r="IL60" s="110"/>
      <c r="IM60" s="110"/>
      <c r="IN60" s="110"/>
      <c r="IO60" s="117">
        <v>780</v>
      </c>
      <c r="IP60" s="116">
        <v>0.953</v>
      </c>
      <c r="IQ60" s="116">
        <v>0.94</v>
      </c>
      <c r="IR60" s="110"/>
      <c r="IS60" s="110"/>
      <c r="IT60" s="110"/>
      <c r="IU60" s="110"/>
      <c r="IV60" s="110"/>
    </row>
    <row r="61" spans="3:256" ht="12.75" hidden="1">
      <c r="C61" s="22"/>
      <c r="D61" s="50"/>
      <c r="E61" s="22"/>
      <c r="F61" s="51"/>
      <c r="G61" s="22"/>
      <c r="IH61" s="5"/>
      <c r="II61" s="2"/>
      <c r="IK61" s="109"/>
      <c r="IL61" s="110"/>
      <c r="IM61" s="110"/>
      <c r="IN61" s="110"/>
      <c r="IO61" s="117">
        <v>935</v>
      </c>
      <c r="IP61" s="116">
        <v>0.953</v>
      </c>
      <c r="IQ61" s="116">
        <v>0.94</v>
      </c>
      <c r="IR61" s="110"/>
      <c r="IS61" s="110"/>
      <c r="IT61" s="110"/>
      <c r="IU61" s="110"/>
      <c r="IV61" s="110"/>
    </row>
    <row r="62" spans="3:256" ht="12.75" hidden="1">
      <c r="C62" s="22"/>
      <c r="D62" s="50"/>
      <c r="E62" s="22"/>
      <c r="F62" s="51"/>
      <c r="G62" s="22"/>
      <c r="IK62" s="109"/>
      <c r="IL62" s="110"/>
      <c r="IM62" s="110"/>
      <c r="IN62" s="110"/>
      <c r="IO62" s="110"/>
      <c r="IP62" s="110"/>
      <c r="IQ62" s="110"/>
      <c r="IR62" s="110"/>
      <c r="IS62" s="110"/>
      <c r="IT62" s="110"/>
      <c r="IU62" s="110"/>
      <c r="IV62" s="110"/>
    </row>
    <row r="63" spans="3:256" ht="12.75" hidden="1">
      <c r="C63" s="22"/>
      <c r="D63" s="50"/>
      <c r="E63" s="22"/>
      <c r="F63" s="52"/>
      <c r="G63" s="22"/>
      <c r="IK63" s="110"/>
      <c r="IL63" s="110"/>
      <c r="IM63" s="110"/>
      <c r="IN63" s="110"/>
      <c r="IO63" s="110"/>
      <c r="IP63" s="110"/>
      <c r="IQ63" s="110"/>
      <c r="IR63" s="110"/>
      <c r="IS63" s="110"/>
      <c r="IT63" s="110"/>
      <c r="IU63" s="110"/>
      <c r="IV63" s="110"/>
    </row>
    <row r="64" spans="3:256" ht="12.75" hidden="1">
      <c r="C64" s="22"/>
      <c r="D64" s="22"/>
      <c r="E64" s="22"/>
      <c r="F64" s="22"/>
      <c r="G64" s="22"/>
      <c r="IK64" s="110"/>
      <c r="IL64" s="110"/>
      <c r="IM64" s="110"/>
      <c r="IN64" s="110"/>
      <c r="IO64" s="110"/>
      <c r="IP64" s="110"/>
      <c r="IQ64" s="110"/>
      <c r="IR64" s="110"/>
      <c r="IS64" s="110"/>
      <c r="IT64" s="110"/>
      <c r="IU64" s="110"/>
      <c r="IV64" s="110"/>
    </row>
    <row r="65" spans="3:256" ht="12.75" hidden="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K65" s="110"/>
      <c r="IL65" s="110"/>
      <c r="IM65" s="110"/>
      <c r="IN65" s="110"/>
      <c r="IO65" s="110"/>
      <c r="IP65" s="110"/>
      <c r="IQ65" s="110"/>
      <c r="IR65" s="110"/>
      <c r="IS65" s="110"/>
      <c r="IT65" s="110"/>
      <c r="IU65" s="110"/>
      <c r="IV65" s="110"/>
    </row>
    <row r="66" spans="3:256" ht="12" customHeight="1" hidden="1">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K66" s="110"/>
      <c r="IL66" s="110"/>
      <c r="IM66" s="110"/>
      <c r="IN66" s="110"/>
      <c r="IO66" s="110"/>
      <c r="IP66" s="110"/>
      <c r="IQ66" s="110"/>
      <c r="IR66" s="110"/>
      <c r="IS66" s="110"/>
      <c r="IT66" s="110"/>
      <c r="IU66" s="110"/>
      <c r="IV66" s="110"/>
    </row>
    <row r="67" spans="3:256" ht="15" customHeight="1" hidden="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K67" s="110"/>
      <c r="IL67" s="110"/>
      <c r="IM67" s="110"/>
      <c r="IN67" s="110"/>
      <c r="IO67" s="110"/>
      <c r="IP67" s="110"/>
      <c r="IQ67" s="110"/>
      <c r="IR67" s="110"/>
      <c r="IS67" s="110"/>
      <c r="IT67" s="110"/>
      <c r="IU67" s="110"/>
      <c r="IV67" s="110"/>
    </row>
    <row r="68" spans="3:256" ht="19.5" customHeight="1" hidden="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K68" s="110"/>
      <c r="IL68" s="110"/>
      <c r="IM68" s="110"/>
      <c r="IN68" s="110"/>
      <c r="IO68" s="110"/>
      <c r="IP68" s="110"/>
      <c r="IQ68" s="110"/>
      <c r="IR68" s="110"/>
      <c r="IS68" s="110"/>
      <c r="IT68" s="110"/>
      <c r="IU68" s="110"/>
      <c r="IV68" s="110"/>
    </row>
    <row r="69" spans="3:256" ht="12.75" hidden="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K69" s="110"/>
      <c r="IL69" s="110"/>
      <c r="IM69" s="110"/>
      <c r="IN69" s="110"/>
      <c r="IO69" s="110"/>
      <c r="IP69" s="110"/>
      <c r="IQ69" s="110"/>
      <c r="IR69" s="110"/>
      <c r="IS69" s="110"/>
      <c r="IT69" s="110"/>
      <c r="IU69" s="110"/>
      <c r="IV69" s="110"/>
    </row>
    <row r="70" spans="2:256" ht="12.75" hidden="1">
      <c r="B70" s="56"/>
      <c r="C70" s="56"/>
      <c r="D70" s="56"/>
      <c r="E70" s="57"/>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K70" s="110"/>
      <c r="IL70" s="110"/>
      <c r="IM70" s="110"/>
      <c r="IN70" s="110"/>
      <c r="IO70" s="110"/>
      <c r="IP70" s="110"/>
      <c r="IQ70" s="110"/>
      <c r="IR70" s="110"/>
      <c r="IS70" s="110"/>
      <c r="IT70" s="110"/>
      <c r="IU70" s="110"/>
      <c r="IV70" s="110"/>
    </row>
    <row r="71" spans="2:256" ht="12.75" hidden="1">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K71" s="110"/>
      <c r="IL71" s="110"/>
      <c r="IM71" s="110"/>
      <c r="IN71" s="110"/>
      <c r="IO71" s="110"/>
      <c r="IP71" s="110"/>
      <c r="IQ71" s="110"/>
      <c r="IR71" s="110"/>
      <c r="IS71" s="110"/>
      <c r="IT71" s="110"/>
      <c r="IU71" s="110"/>
      <c r="IV71" s="110"/>
    </row>
    <row r="72" spans="2:256" ht="12.75" hidden="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K72" s="110"/>
      <c r="IL72" s="110"/>
      <c r="IM72" s="110"/>
      <c r="IN72" s="110"/>
      <c r="IO72" s="110"/>
      <c r="IP72" s="110"/>
      <c r="IQ72" s="110"/>
      <c r="IR72" s="110"/>
      <c r="IS72" s="110"/>
      <c r="IT72" s="110"/>
      <c r="IU72" s="110"/>
      <c r="IV72" s="110"/>
    </row>
    <row r="73" spans="2:256" ht="12.75" hidden="1">
      <c r="B73" s="56"/>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9"/>
      <c r="IK73" s="110"/>
      <c r="IL73" s="110"/>
      <c r="IM73" s="110"/>
      <c r="IN73" s="110"/>
      <c r="IO73" s="110"/>
      <c r="IP73" s="110"/>
      <c r="IQ73" s="110"/>
      <c r="IR73" s="110"/>
      <c r="IS73" s="110"/>
      <c r="IT73" s="110"/>
      <c r="IU73" s="110"/>
      <c r="IV73" s="110"/>
    </row>
    <row r="74" spans="2:256" ht="12.75" hidden="1">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K74" s="110"/>
      <c r="IL74" s="110"/>
      <c r="IM74" s="110"/>
      <c r="IN74" s="110"/>
      <c r="IO74" s="110"/>
      <c r="IP74" s="110"/>
      <c r="IQ74" s="110"/>
      <c r="IR74" s="110"/>
      <c r="IS74" s="110"/>
      <c r="IT74" s="110"/>
      <c r="IU74" s="110"/>
      <c r="IV74" s="110"/>
    </row>
    <row r="75" spans="2:256" ht="15.75" hidden="1">
      <c r="B75" s="59"/>
      <c r="C75" s="60"/>
      <c r="D75" s="61"/>
      <c r="E75" s="61"/>
      <c r="F75" s="62"/>
      <c r="G75" s="62"/>
      <c r="H75" s="61"/>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K75" s="110"/>
      <c r="IL75" s="110"/>
      <c r="IM75" s="110"/>
      <c r="IN75" s="110"/>
      <c r="IO75" s="110"/>
      <c r="IP75" s="110"/>
      <c r="IQ75" s="110"/>
      <c r="IR75" s="110"/>
      <c r="IS75" s="110"/>
      <c r="IT75" s="110"/>
      <c r="IU75" s="110"/>
      <c r="IV75" s="110"/>
    </row>
    <row r="76" spans="2:256" ht="15.75" hidden="1">
      <c r="B76" s="62"/>
      <c r="C76" s="61"/>
      <c r="D76" s="61"/>
      <c r="E76" s="61"/>
      <c r="F76" s="62"/>
      <c r="G76" s="63"/>
      <c r="H76" s="61"/>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K76" s="110"/>
      <c r="IL76" s="110"/>
      <c r="IM76" s="110"/>
      <c r="IN76" s="110"/>
      <c r="IO76" s="110"/>
      <c r="IP76" s="110"/>
      <c r="IQ76" s="110"/>
      <c r="IR76" s="110"/>
      <c r="IS76" s="110"/>
      <c r="IT76" s="110"/>
      <c r="IU76" s="110"/>
      <c r="IV76" s="110"/>
    </row>
    <row r="77" spans="2:256" ht="12.75" hidden="1">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K77" s="110"/>
      <c r="IL77" s="110"/>
      <c r="IM77" s="110"/>
      <c r="IN77" s="110"/>
      <c r="IO77" s="110"/>
      <c r="IP77" s="110"/>
      <c r="IQ77" s="110"/>
      <c r="IR77" s="110"/>
      <c r="IS77" s="110"/>
      <c r="IT77" s="110"/>
      <c r="IU77" s="110"/>
      <c r="IV77" s="110"/>
    </row>
    <row r="78" spans="2:256" ht="12.75" hidden="1">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K78" s="110"/>
      <c r="IL78" s="110"/>
      <c r="IM78" s="110"/>
      <c r="IN78" s="110"/>
      <c r="IO78" s="110"/>
      <c r="IP78" s="110"/>
      <c r="IQ78" s="110"/>
      <c r="IR78" s="110"/>
      <c r="IS78" s="110"/>
      <c r="IT78" s="110"/>
      <c r="IU78" s="110"/>
      <c r="IV78" s="110"/>
    </row>
    <row r="79" spans="2:256" ht="12.75" hidden="1">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4"/>
      <c r="II79" s="62"/>
      <c r="IK79" s="110"/>
      <c r="IL79" s="110"/>
      <c r="IM79" s="110"/>
      <c r="IN79" s="110"/>
      <c r="IO79" s="110"/>
      <c r="IP79" s="110"/>
      <c r="IQ79" s="110"/>
      <c r="IR79" s="110"/>
      <c r="IS79" s="110"/>
      <c r="IT79" s="110"/>
      <c r="IU79" s="110"/>
      <c r="IV79" s="110"/>
    </row>
    <row r="80" spans="2:256" ht="12.75" hidden="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K80" s="110"/>
      <c r="IL80" s="110"/>
      <c r="IM80" s="110"/>
      <c r="IN80" s="110"/>
      <c r="IO80" s="110"/>
      <c r="IP80" s="110"/>
      <c r="IQ80" s="110"/>
      <c r="IR80" s="110"/>
      <c r="IS80" s="110"/>
      <c r="IT80" s="110"/>
      <c r="IU80" s="110"/>
      <c r="IV80" s="110"/>
    </row>
    <row r="81" spans="2:256" ht="12.75" hidden="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K81" s="110"/>
      <c r="IL81" s="110"/>
      <c r="IM81" s="110"/>
      <c r="IN81" s="110"/>
      <c r="IO81" s="110"/>
      <c r="IP81" s="110"/>
      <c r="IQ81" s="110"/>
      <c r="IR81" s="110"/>
      <c r="IS81" s="110"/>
      <c r="IT81" s="110"/>
      <c r="IU81" s="110"/>
      <c r="IV81" s="110"/>
    </row>
    <row r="82" spans="2:256" ht="12.75" hidden="1">
      <c r="B82" s="62"/>
      <c r="C82" s="60"/>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K82" s="110"/>
      <c r="IL82" s="110"/>
      <c r="IM82" s="110"/>
      <c r="IN82" s="110"/>
      <c r="IO82" s="110"/>
      <c r="IP82" s="110"/>
      <c r="IQ82" s="110"/>
      <c r="IR82" s="110"/>
      <c r="IS82" s="110"/>
      <c r="IT82" s="110"/>
      <c r="IU82" s="110"/>
      <c r="IV82" s="110"/>
    </row>
    <row r="83" spans="2:256" ht="12.75" hidden="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K83" s="110"/>
      <c r="IL83" s="110"/>
      <c r="IM83" s="110"/>
      <c r="IN83" s="110"/>
      <c r="IO83" s="110"/>
      <c r="IP83" s="110"/>
      <c r="IQ83" s="110"/>
      <c r="IR83" s="110"/>
      <c r="IS83" s="110"/>
      <c r="IT83" s="110"/>
      <c r="IU83" s="110"/>
      <c r="IV83" s="110"/>
    </row>
    <row r="84" spans="2:256" ht="15.75" hidden="1">
      <c r="B84" s="62"/>
      <c r="C84" s="61"/>
      <c r="D84" s="61"/>
      <c r="E84" s="61"/>
      <c r="F84" s="62"/>
      <c r="G84" s="65"/>
      <c r="H84" s="61"/>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K84" s="110"/>
      <c r="IL84" s="110"/>
      <c r="IM84" s="110"/>
      <c r="IN84" s="110"/>
      <c r="IO84" s="110"/>
      <c r="IP84" s="110"/>
      <c r="IQ84" s="110"/>
      <c r="IR84" s="110"/>
      <c r="IS84" s="110"/>
      <c r="IT84" s="110"/>
      <c r="IU84" s="110"/>
      <c r="IV84" s="110"/>
    </row>
    <row r="85" spans="2:256" ht="12.75" hidden="1">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K85" s="110"/>
      <c r="IL85" s="110"/>
      <c r="IM85" s="110"/>
      <c r="IN85" s="110"/>
      <c r="IO85" s="110"/>
      <c r="IP85" s="110"/>
      <c r="IQ85" s="110"/>
      <c r="IR85" s="110"/>
      <c r="IS85" s="110"/>
      <c r="IT85" s="110"/>
      <c r="IU85" s="110"/>
      <c r="IV85" s="110"/>
    </row>
    <row r="86" spans="2:256" ht="15.75" hidden="1">
      <c r="B86" s="62"/>
      <c r="C86" s="62"/>
      <c r="D86" s="61"/>
      <c r="E86" s="61"/>
      <c r="F86" s="66"/>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2"/>
      <c r="IK86" s="110"/>
      <c r="IL86" s="110"/>
      <c r="IM86" s="110"/>
      <c r="IN86" s="110"/>
      <c r="IO86" s="110"/>
      <c r="IP86" s="110"/>
      <c r="IQ86" s="110"/>
      <c r="IR86" s="110"/>
      <c r="IS86" s="110"/>
      <c r="IT86" s="110"/>
      <c r="IU86" s="110"/>
      <c r="IV86" s="110"/>
    </row>
    <row r="87" spans="2:256" ht="12.75" hidden="1">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K87" s="110"/>
      <c r="IL87" s="110"/>
      <c r="IM87" s="110"/>
      <c r="IN87" s="110"/>
      <c r="IO87" s="110"/>
      <c r="IP87" s="110"/>
      <c r="IQ87" s="110"/>
      <c r="IR87" s="110"/>
      <c r="IS87" s="110"/>
      <c r="IT87" s="110"/>
      <c r="IU87" s="110"/>
      <c r="IV87" s="110"/>
    </row>
    <row r="88" spans="2:256" ht="12.75" hidden="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K88" s="110"/>
      <c r="IL88" s="110"/>
      <c r="IM88" s="110"/>
      <c r="IN88" s="110"/>
      <c r="IO88" s="110"/>
      <c r="IP88" s="110"/>
      <c r="IQ88" s="110"/>
      <c r="IR88" s="110"/>
      <c r="IS88" s="110"/>
      <c r="IT88" s="110"/>
      <c r="IU88" s="110"/>
      <c r="IV88" s="110"/>
    </row>
    <row r="89" spans="2:256" ht="12.75" hidden="1">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K89" s="110"/>
      <c r="IL89" s="110"/>
      <c r="IM89" s="110"/>
      <c r="IN89" s="110"/>
      <c r="IO89" s="110"/>
      <c r="IP89" s="110"/>
      <c r="IQ89" s="110"/>
      <c r="IR89" s="110"/>
      <c r="IS89" s="110"/>
      <c r="IT89" s="110"/>
      <c r="IU89" s="110"/>
      <c r="IV89" s="110"/>
    </row>
    <row r="90" spans="2:256" ht="12.75" hidden="1">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K90" s="110"/>
      <c r="IL90" s="110"/>
      <c r="IM90" s="110"/>
      <c r="IN90" s="110"/>
      <c r="IO90" s="110"/>
      <c r="IP90" s="110"/>
      <c r="IQ90" s="110"/>
      <c r="IR90" s="110"/>
      <c r="IS90" s="110"/>
      <c r="IT90" s="110"/>
      <c r="IU90" s="110"/>
      <c r="IV90" s="110"/>
    </row>
    <row r="91" spans="6:256" ht="12.75" hidden="1">
      <c r="F91" s="19"/>
      <c r="IK91" s="110"/>
      <c r="IL91" s="110"/>
      <c r="IM91" s="110"/>
      <c r="IN91" s="110"/>
      <c r="IO91" s="110"/>
      <c r="IP91" s="110"/>
      <c r="IQ91" s="110"/>
      <c r="IR91" s="110"/>
      <c r="IS91" s="110"/>
      <c r="IT91" s="110"/>
      <c r="IU91" s="110"/>
      <c r="IV91" s="110"/>
    </row>
    <row r="92" spans="245:256" ht="12.75" hidden="1">
      <c r="IK92" s="110"/>
      <c r="IL92" s="110"/>
      <c r="IM92" s="110"/>
      <c r="IN92" s="110"/>
      <c r="IO92" s="110"/>
      <c r="IP92" s="110"/>
      <c r="IQ92" s="110"/>
      <c r="IR92" s="110"/>
      <c r="IS92" s="110"/>
      <c r="IT92" s="110"/>
      <c r="IU92" s="110"/>
      <c r="IV92" s="110"/>
    </row>
    <row r="93" spans="245:256" ht="12.75" hidden="1">
      <c r="IK93" s="110"/>
      <c r="IL93" s="110"/>
      <c r="IM93" s="110"/>
      <c r="IN93" s="110"/>
      <c r="IO93" s="110"/>
      <c r="IP93" s="110"/>
      <c r="IQ93" s="110"/>
      <c r="IR93" s="110"/>
      <c r="IS93" s="110"/>
      <c r="IT93" s="110"/>
      <c r="IU93" s="110"/>
      <c r="IV93" s="110"/>
    </row>
    <row r="94" spans="245:256" ht="12.75" hidden="1">
      <c r="IK94" s="110"/>
      <c r="IL94" s="110"/>
      <c r="IM94" s="110"/>
      <c r="IN94" s="110"/>
      <c r="IO94" s="110"/>
      <c r="IP94" s="110"/>
      <c r="IQ94" s="110"/>
      <c r="IR94" s="110"/>
      <c r="IS94" s="110"/>
      <c r="IT94" s="110"/>
      <c r="IU94" s="110"/>
      <c r="IV94" s="110"/>
    </row>
    <row r="95" spans="245:256" ht="12.75" hidden="1">
      <c r="IK95" s="110"/>
      <c r="IL95" s="110"/>
      <c r="IM95" s="110"/>
      <c r="IN95" s="110"/>
      <c r="IO95" s="110"/>
      <c r="IP95" s="110"/>
      <c r="IQ95" s="110"/>
      <c r="IR95" s="110"/>
      <c r="IS95" s="110"/>
      <c r="IT95" s="110"/>
      <c r="IU95" s="110"/>
      <c r="IV95" s="110"/>
    </row>
    <row r="96" spans="245:256" ht="12.75" hidden="1">
      <c r="IK96" s="110"/>
      <c r="IL96" s="110"/>
      <c r="IM96" s="110"/>
      <c r="IN96" s="110"/>
      <c r="IO96" s="110"/>
      <c r="IP96" s="110"/>
      <c r="IQ96" s="110"/>
      <c r="IR96" s="110"/>
      <c r="IS96" s="110"/>
      <c r="IT96" s="110"/>
      <c r="IU96" s="110"/>
      <c r="IV96" s="110"/>
    </row>
    <row r="97" spans="245:256" ht="12.75" hidden="1">
      <c r="IK97" s="110"/>
      <c r="IL97" s="110"/>
      <c r="IM97" s="110"/>
      <c r="IN97" s="110"/>
      <c r="IO97" s="110"/>
      <c r="IP97" s="110"/>
      <c r="IQ97" s="110"/>
      <c r="IR97" s="110"/>
      <c r="IS97" s="110"/>
      <c r="IT97" s="110"/>
      <c r="IU97" s="110"/>
      <c r="IV97" s="110"/>
    </row>
    <row r="98" spans="245:256" ht="12.75" hidden="1">
      <c r="IK98" s="110"/>
      <c r="IL98" s="110"/>
      <c r="IM98" s="110"/>
      <c r="IN98" s="110"/>
      <c r="IO98" s="110"/>
      <c r="IP98" s="110"/>
      <c r="IQ98" s="110"/>
      <c r="IR98" s="110"/>
      <c r="IS98" s="110"/>
      <c r="IT98" s="110"/>
      <c r="IU98" s="110"/>
      <c r="IV98" s="110"/>
    </row>
    <row r="99" ht="12.75"/>
    <row r="100" ht="12.75"/>
    <row r="101" ht="12.75"/>
    <row r="102" ht="12.75"/>
    <row r="103" ht="12.75"/>
  </sheetData>
  <sheetProtection password="CCFE" sheet="1" objects="1" scenarios="1" selectLockedCells="1"/>
  <mergeCells count="6">
    <mergeCell ref="F40:G40"/>
    <mergeCell ref="D40:E40"/>
    <mergeCell ref="C15:H15"/>
    <mergeCell ref="C12:H12"/>
    <mergeCell ref="C13:H13"/>
    <mergeCell ref="C14:H14"/>
  </mergeCells>
  <conditionalFormatting sqref="C9:E9 D24:F24 D43 F40 E34:E39 E32:F33 D32:D40 C28 H75 D73:F73 C75 E70 C70 D44:F44 II60:II61 C84 D21 IL11:IL22 IK21:IK22 D66:F66 D55:D59 E55:E58 F55:F59 C82 G84:H84 IK11:IK19">
    <cfRule type="expression" priority="1" dxfId="0" stopIfTrue="1">
      <formula>#REF!=3</formula>
    </cfRule>
  </conditionalFormatting>
  <conditionalFormatting sqref="IN28 IO28:IO61 IN30">
    <cfRule type="expression" priority="2" dxfId="1" stopIfTrue="1">
      <formula>#REF!=3</formula>
    </cfRule>
  </conditionalFormatting>
  <conditionalFormatting sqref="I61:IH61">
    <cfRule type="expression" priority="3" dxfId="0" stopIfTrue="1">
      <formula>OR(#REF!=3,#REF!=1)</formula>
    </cfRule>
  </conditionalFormatting>
  <conditionalFormatting sqref="I60:IH60">
    <cfRule type="expression" priority="4" dxfId="0" stopIfTrue="1">
      <formula>OR(#REF!=3,$I$83=FALSE)</formula>
    </cfRule>
  </conditionalFormatting>
  <conditionalFormatting sqref="D60 F60">
    <cfRule type="expression" priority="5" dxfId="0" stopIfTrue="1">
      <formula>$IL$38&gt;1</formula>
    </cfRule>
  </conditionalFormatting>
  <conditionalFormatting sqref="D61 F61">
    <cfRule type="expression" priority="6" dxfId="0" stopIfTrue="1">
      <formula>OR($IL$38=1,$IL$38&gt;2)</formula>
    </cfRule>
  </conditionalFormatting>
  <conditionalFormatting sqref="D62 F62">
    <cfRule type="expression" priority="7" dxfId="0" stopIfTrue="1">
      <formula>OR($IL$38=4,$IL$38&lt;3)</formula>
    </cfRule>
  </conditionalFormatting>
  <conditionalFormatting sqref="D63">
    <cfRule type="expression" priority="8" dxfId="0" stopIfTrue="1">
      <formula>$IL$38&lt;4</formula>
    </cfRule>
  </conditionalFormatting>
  <conditionalFormatting sqref="F63">
    <cfRule type="expression" priority="9" dxfId="2" stopIfTrue="1">
      <formula>$IL$38&lt;4</formula>
    </cfRule>
  </conditionalFormatting>
  <conditionalFormatting sqref="IK23:IK62">
    <cfRule type="expression" priority="10" dxfId="1" stopIfTrue="1">
      <formula>#REF!=3</formula>
    </cfRule>
  </conditionalFormatting>
  <dataValidations count="1">
    <dataValidation type="decimal" allowBlank="1" showInputMessage="1" showErrorMessage="1" sqref="IN28">
      <formula1>1.5</formula1>
      <formula2>935</formula2>
    </dataValidation>
  </dataValidations>
  <printOptions/>
  <pageMargins left="0.7480314960629921" right="0.7480314960629921"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Eco$ense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Brown</dc:creator>
  <cp:keywords/>
  <dc:description/>
  <cp:lastModifiedBy>Greg Brown</cp:lastModifiedBy>
  <cp:lastPrinted>2007-06-12T02:09:48Z</cp:lastPrinted>
  <dcterms:created xsi:type="dcterms:W3CDTF">2006-03-06T03:51:11Z</dcterms:created>
  <dcterms:modified xsi:type="dcterms:W3CDTF">2008-02-19T20:11:49Z</dcterms:modified>
  <cp:category/>
  <cp:version/>
  <cp:contentType/>
  <cp:contentStatus/>
</cp:coreProperties>
</file>